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332"/>
  <workbookPr dateCompatibility="0" defaultThemeVersion="166925"/>
  <mc:AlternateContent xmlns:mc="http://schemas.openxmlformats.org/markup-compatibility/2006">
    <mc:Choice Requires="x15">
      <x15ac:absPath xmlns:x15ac="http://schemas.microsoft.com/office/spreadsheetml/2010/11/ac" url="Z:\SC\Pub\AAGQ\NAc\SIMGES\PROCEDIMENTO\"/>
    </mc:Choice>
  </mc:AlternateContent>
  <xr:revisionPtr revIDLastSave="0" documentId="13_ncr:9_{19F03FD2-A454-491B-AEA6-D56F2B629BAB}" xr6:coauthVersionLast="47" xr6:coauthVersionMax="47" xr10:uidLastSave="{00000000-0000-0000-0000-000000000000}"/>
  <bookViews>
    <workbookView xWindow="-120" yWindow="-120" windowWidth="29040" windowHeight="15720" tabRatio="706" xr2:uid="{00000000-000D-0000-FFFF-FFFF00000000}"/>
  </bookViews>
  <sheets>
    <sheet name="Instruções" sheetId="20" r:id="rId1"/>
    <sheet name="SIMGES" sheetId="17" r:id="rId2"/>
    <sheet name="Form_A" sheetId="3" r:id="rId3"/>
    <sheet name="Form_B" sheetId="4" r:id="rId4"/>
    <sheet name="Percurso_Geral" sheetId="5" r:id="rId5"/>
    <sheet name="Percurso_1" sheetId="22" r:id="rId6"/>
    <sheet name="Percurso_2" sheetId="23" r:id="rId7"/>
    <sheet name="Percurso_3" sheetId="24" r:id="rId8"/>
    <sheet name="Percurso_4" sheetId="25" r:id="rId9"/>
    <sheet name="Percurso_5" sheetId="26" r:id="rId10"/>
    <sheet name="Percurso_6" sheetId="27" r:id="rId11"/>
    <sheet name="Percurso_7" sheetId="28" r:id="rId12"/>
    <sheet name="Percurso_8" sheetId="29" r:id="rId13"/>
    <sheet name="Percurso_9" sheetId="30" r:id="rId14"/>
    <sheet name="Valores" sheetId="11" state="hidden" r:id="rId15"/>
    <sheet name="DR" sheetId="13" state="hidden" r:id="rId16"/>
  </sheets>
  <definedNames>
    <definedName name="_xlnm.Print_Area" localSheetId="2">Form_A!$A$1:$J$81</definedName>
    <definedName name="_xlnm.Print_Area" localSheetId="3">Form_B!$A$1:$K$55</definedName>
    <definedName name="_xlnm.Print_Area" localSheetId="5">Percurso_1!$D$1:$M$31</definedName>
    <definedName name="_xlnm.Print_Area" localSheetId="6">Percurso_2!$D$1:$M$31</definedName>
    <definedName name="_xlnm.Print_Area" localSheetId="7">Percurso_3!$D$1:$M$31</definedName>
    <definedName name="_xlnm.Print_Area" localSheetId="8">Percurso_4!$D$1:$M$31</definedName>
    <definedName name="_xlnm.Print_Area" localSheetId="9">Percurso_5!$D$1:$M$31</definedName>
    <definedName name="_xlnm.Print_Area" localSheetId="10">Percurso_6!$D$1:$M$31</definedName>
    <definedName name="_xlnm.Print_Area" localSheetId="11">Percurso_7!$D$1:$M$31</definedName>
    <definedName name="_xlnm.Print_Area" localSheetId="12">Percurso_8!$D$1:$M$31</definedName>
    <definedName name="_xlnm.Print_Area" localSheetId="13">Percurso_9!$D$1:$M$31</definedName>
    <definedName name="_xlnm.Print_Area" localSheetId="4">Percurso_Geral!$D$1:$M$30</definedName>
    <definedName name="OLE_LINK1" localSheetId="1">SIMGES!$A$25</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AK105" i="30" l="1"/>
  <c r="S105" i="30"/>
  <c r="AJ104" i="30"/>
  <c r="R104" i="30"/>
  <c r="AJ103" i="30"/>
  <c r="R103" i="30"/>
  <c r="AJ102" i="30"/>
  <c r="R102" i="30"/>
  <c r="AJ101" i="30"/>
  <c r="R101" i="30"/>
  <c r="AJ100" i="30"/>
  <c r="R100" i="30"/>
  <c r="AJ99" i="30"/>
  <c r="R99" i="30"/>
  <c r="AJ98" i="30"/>
  <c r="R98" i="30"/>
  <c r="AJ97" i="30"/>
  <c r="R97" i="30"/>
  <c r="AJ96" i="30"/>
  <c r="R96" i="30"/>
  <c r="AJ95" i="30"/>
  <c r="R95" i="30"/>
  <c r="AJ94" i="30"/>
  <c r="R94" i="30"/>
  <c r="AJ93" i="30"/>
  <c r="R93" i="30"/>
  <c r="AJ92" i="30"/>
  <c r="R92" i="30"/>
  <c r="AJ91" i="30"/>
  <c r="R91" i="30"/>
  <c r="AJ90" i="30"/>
  <c r="R90" i="30"/>
  <c r="AJ89" i="30"/>
  <c r="R89" i="30"/>
  <c r="AJ88" i="30"/>
  <c r="R88" i="30"/>
  <c r="AJ87" i="30"/>
  <c r="R87" i="30"/>
  <c r="AJ86" i="30"/>
  <c r="R86" i="30"/>
  <c r="AJ85" i="30"/>
  <c r="R85" i="30"/>
  <c r="R105" i="30" s="1"/>
  <c r="AJ84" i="30"/>
  <c r="AJ105" i="30" s="1"/>
  <c r="R84" i="30"/>
  <c r="AJ83" i="30"/>
  <c r="R83" i="30"/>
  <c r="AJ82" i="30"/>
  <c r="R82" i="30"/>
  <c r="AJ81" i="30"/>
  <c r="R81" i="30"/>
  <c r="AJ80" i="30"/>
  <c r="R80" i="30"/>
  <c r="AK76" i="30"/>
  <c r="S76" i="30"/>
  <c r="AJ75" i="30"/>
  <c r="R75" i="30"/>
  <c r="AJ74" i="30"/>
  <c r="R74" i="30"/>
  <c r="AJ73" i="30"/>
  <c r="R73" i="30"/>
  <c r="AJ72" i="30"/>
  <c r="R72" i="30"/>
  <c r="AJ71" i="30"/>
  <c r="R71" i="30"/>
  <c r="AJ70" i="30"/>
  <c r="R70" i="30"/>
  <c r="AJ69" i="30"/>
  <c r="R69" i="30"/>
  <c r="AJ68" i="30"/>
  <c r="R68" i="30"/>
  <c r="AJ67" i="30"/>
  <c r="R67" i="30"/>
  <c r="AJ66" i="30"/>
  <c r="R66" i="30"/>
  <c r="AJ65" i="30"/>
  <c r="R65" i="30"/>
  <c r="AJ64" i="30"/>
  <c r="R64" i="30"/>
  <c r="AJ63" i="30"/>
  <c r="R63" i="30"/>
  <c r="AJ62" i="30"/>
  <c r="R62" i="30"/>
  <c r="AJ61" i="30"/>
  <c r="R61" i="30"/>
  <c r="AJ60" i="30"/>
  <c r="R60" i="30"/>
  <c r="AJ59" i="30"/>
  <c r="R59" i="30"/>
  <c r="AJ58" i="30"/>
  <c r="R58" i="30"/>
  <c r="AJ57" i="30"/>
  <c r="R57" i="30"/>
  <c r="AJ56" i="30"/>
  <c r="R56" i="30"/>
  <c r="AJ55" i="30"/>
  <c r="R55" i="30"/>
  <c r="AJ54" i="30"/>
  <c r="R54" i="30"/>
  <c r="AJ53" i="30"/>
  <c r="R53" i="30"/>
  <c r="AJ52" i="30"/>
  <c r="R52" i="30"/>
  <c r="AJ51" i="30"/>
  <c r="R51" i="30"/>
  <c r="AJ50" i="30"/>
  <c r="R50" i="30"/>
  <c r="AJ49" i="30"/>
  <c r="R49" i="30"/>
  <c r="AJ48" i="30"/>
  <c r="R48" i="30"/>
  <c r="AJ47" i="30"/>
  <c r="R47" i="30"/>
  <c r="AJ46" i="30"/>
  <c r="R46" i="30"/>
  <c r="AJ45" i="30"/>
  <c r="R45" i="30"/>
  <c r="AJ44" i="30"/>
  <c r="R44" i="30"/>
  <c r="AJ43" i="30"/>
  <c r="R43" i="30"/>
  <c r="AJ42" i="30"/>
  <c r="R42" i="30"/>
  <c r="AJ41" i="30"/>
  <c r="R41" i="30"/>
  <c r="AK105" i="29"/>
  <c r="S105" i="29"/>
  <c r="AJ104" i="29"/>
  <c r="R104" i="29"/>
  <c r="AJ103" i="29"/>
  <c r="R103" i="29"/>
  <c r="AJ102" i="29"/>
  <c r="R102" i="29"/>
  <c r="AJ101" i="29"/>
  <c r="R101" i="29"/>
  <c r="AJ100" i="29"/>
  <c r="R100" i="29"/>
  <c r="AJ99" i="29"/>
  <c r="R99" i="29"/>
  <c r="AJ98" i="29"/>
  <c r="R98" i="29"/>
  <c r="AJ97" i="29"/>
  <c r="R97" i="29"/>
  <c r="AJ96" i="29"/>
  <c r="R96" i="29"/>
  <c r="AJ95" i="29"/>
  <c r="R95" i="29"/>
  <c r="AJ94" i="29"/>
  <c r="R94" i="29"/>
  <c r="AJ93" i="29"/>
  <c r="R93" i="29"/>
  <c r="AJ92" i="29"/>
  <c r="R92" i="29"/>
  <c r="AJ91" i="29"/>
  <c r="R91" i="29"/>
  <c r="AJ90" i="29"/>
  <c r="R90" i="29"/>
  <c r="AJ89" i="29"/>
  <c r="R89" i="29"/>
  <c r="AJ88" i="29"/>
  <c r="R88" i="29"/>
  <c r="AJ87" i="29"/>
  <c r="R87" i="29"/>
  <c r="AJ86" i="29"/>
  <c r="R86" i="29"/>
  <c r="AJ85" i="29"/>
  <c r="R85" i="29"/>
  <c r="AJ84" i="29"/>
  <c r="R84" i="29"/>
  <c r="AJ83" i="29"/>
  <c r="R83" i="29"/>
  <c r="AJ82" i="29"/>
  <c r="R82" i="29"/>
  <c r="AJ81" i="29"/>
  <c r="R81" i="29"/>
  <c r="AJ80" i="29"/>
  <c r="AJ105" i="29" s="1"/>
  <c r="R80" i="29"/>
  <c r="R105" i="29" s="1"/>
  <c r="AK76" i="29"/>
  <c r="S76" i="29"/>
  <c r="AJ75" i="29"/>
  <c r="R75" i="29"/>
  <c r="AJ74" i="29"/>
  <c r="R74" i="29"/>
  <c r="AJ73" i="29"/>
  <c r="R73" i="29"/>
  <c r="AJ72" i="29"/>
  <c r="R72" i="29"/>
  <c r="AJ71" i="29"/>
  <c r="R71" i="29"/>
  <c r="AJ70" i="29"/>
  <c r="R70" i="29"/>
  <c r="AJ69" i="29"/>
  <c r="R69" i="29"/>
  <c r="AJ68" i="29"/>
  <c r="R68" i="29"/>
  <c r="AJ67" i="29"/>
  <c r="R67" i="29"/>
  <c r="AJ66" i="29"/>
  <c r="R66" i="29"/>
  <c r="AJ65" i="29"/>
  <c r="R65" i="29"/>
  <c r="AJ64" i="29"/>
  <c r="R64" i="29"/>
  <c r="AJ63" i="29"/>
  <c r="R63" i="29"/>
  <c r="AJ62" i="29"/>
  <c r="R62" i="29"/>
  <c r="AJ61" i="29"/>
  <c r="R61" i="29"/>
  <c r="AJ60" i="29"/>
  <c r="R60" i="29"/>
  <c r="AJ59" i="29"/>
  <c r="R59" i="29"/>
  <c r="AJ58" i="29"/>
  <c r="R58" i="29"/>
  <c r="AJ57" i="29"/>
  <c r="R57" i="29"/>
  <c r="AJ56" i="29"/>
  <c r="R56" i="29"/>
  <c r="AJ55" i="29"/>
  <c r="R55" i="29"/>
  <c r="AJ54" i="29"/>
  <c r="R54" i="29"/>
  <c r="AJ53" i="29"/>
  <c r="R53" i="29"/>
  <c r="AJ52" i="29"/>
  <c r="R52" i="29"/>
  <c r="AJ51" i="29"/>
  <c r="R51" i="29"/>
  <c r="AJ50" i="29"/>
  <c r="R50" i="29"/>
  <c r="AJ49" i="29"/>
  <c r="R49" i="29"/>
  <c r="AJ48" i="29"/>
  <c r="R48" i="29"/>
  <c r="AJ47" i="29"/>
  <c r="R47" i="29"/>
  <c r="AJ46" i="29"/>
  <c r="R46" i="29"/>
  <c r="AJ45" i="29"/>
  <c r="R45" i="29"/>
  <c r="AJ44" i="29"/>
  <c r="R44" i="29"/>
  <c r="AJ43" i="29"/>
  <c r="R43" i="29"/>
  <c r="AJ42" i="29"/>
  <c r="R42" i="29"/>
  <c r="AJ41" i="29"/>
  <c r="R41" i="29"/>
  <c r="AK105" i="28"/>
  <c r="S105" i="28"/>
  <c r="AJ104" i="28"/>
  <c r="R104" i="28"/>
  <c r="AJ103" i="28"/>
  <c r="R103" i="28"/>
  <c r="AJ102" i="28"/>
  <c r="R102" i="28"/>
  <c r="AJ101" i="28"/>
  <c r="R101" i="28"/>
  <c r="AJ100" i="28"/>
  <c r="R100" i="28"/>
  <c r="AJ99" i="28"/>
  <c r="R99" i="28"/>
  <c r="AJ98" i="28"/>
  <c r="R98" i="28"/>
  <c r="AJ97" i="28"/>
  <c r="R97" i="28"/>
  <c r="AJ96" i="28"/>
  <c r="R96" i="28"/>
  <c r="AJ95" i="28"/>
  <c r="R95" i="28"/>
  <c r="AJ94" i="28"/>
  <c r="R94" i="28"/>
  <c r="AJ93" i="28"/>
  <c r="R93" i="28"/>
  <c r="AJ92" i="28"/>
  <c r="R92" i="28"/>
  <c r="AJ91" i="28"/>
  <c r="R91" i="28"/>
  <c r="AJ90" i="28"/>
  <c r="R90" i="28"/>
  <c r="AJ89" i="28"/>
  <c r="R89" i="28"/>
  <c r="AJ88" i="28"/>
  <c r="R88" i="28"/>
  <c r="AJ87" i="28"/>
  <c r="R87" i="28"/>
  <c r="AJ86" i="28"/>
  <c r="R86" i="28"/>
  <c r="AJ85" i="28"/>
  <c r="R85" i="28"/>
  <c r="AJ84" i="28"/>
  <c r="R84" i="28"/>
  <c r="AJ83" i="28"/>
  <c r="R83" i="28"/>
  <c r="AJ82" i="28"/>
  <c r="R82" i="28"/>
  <c r="AJ81" i="28"/>
  <c r="R81" i="28"/>
  <c r="AJ80" i="28"/>
  <c r="AJ105" i="28" s="1"/>
  <c r="R80" i="28"/>
  <c r="R105" i="28" s="1"/>
  <c r="AK76" i="28"/>
  <c r="S76" i="28"/>
  <c r="AJ75" i="28"/>
  <c r="R75" i="28"/>
  <c r="AJ74" i="28"/>
  <c r="R74" i="28"/>
  <c r="AJ73" i="28"/>
  <c r="R73" i="28"/>
  <c r="AJ72" i="28"/>
  <c r="R72" i="28"/>
  <c r="AJ71" i="28"/>
  <c r="R71" i="28"/>
  <c r="AJ70" i="28"/>
  <c r="R70" i="28"/>
  <c r="AJ69" i="28"/>
  <c r="R69" i="28"/>
  <c r="AJ68" i="28"/>
  <c r="R68" i="28"/>
  <c r="AJ67" i="28"/>
  <c r="R67" i="28"/>
  <c r="AJ66" i="28"/>
  <c r="R66" i="28"/>
  <c r="AJ65" i="28"/>
  <c r="R65" i="28"/>
  <c r="AJ64" i="28"/>
  <c r="R64" i="28"/>
  <c r="AJ63" i="28"/>
  <c r="R63" i="28"/>
  <c r="AJ62" i="28"/>
  <c r="R62" i="28"/>
  <c r="AJ61" i="28"/>
  <c r="R61" i="28"/>
  <c r="AJ60" i="28"/>
  <c r="R60" i="28"/>
  <c r="AJ59" i="28"/>
  <c r="R59" i="28"/>
  <c r="AJ58" i="28"/>
  <c r="R58" i="28"/>
  <c r="AJ57" i="28"/>
  <c r="R57" i="28"/>
  <c r="AJ56" i="28"/>
  <c r="R56" i="28"/>
  <c r="AJ55" i="28"/>
  <c r="R55" i="28"/>
  <c r="AJ54" i="28"/>
  <c r="R54" i="28"/>
  <c r="AJ53" i="28"/>
  <c r="R53" i="28"/>
  <c r="AJ52" i="28"/>
  <c r="R52" i="28"/>
  <c r="AJ51" i="28"/>
  <c r="R51" i="28"/>
  <c r="AJ50" i="28"/>
  <c r="R50" i="28"/>
  <c r="AJ49" i="28"/>
  <c r="R49" i="28"/>
  <c r="AJ48" i="28"/>
  <c r="R48" i="28"/>
  <c r="AJ47" i="28"/>
  <c r="R47" i="28"/>
  <c r="AJ46" i="28"/>
  <c r="R46" i="28"/>
  <c r="AJ45" i="28"/>
  <c r="R45" i="28"/>
  <c r="AJ44" i="28"/>
  <c r="R44" i="28"/>
  <c r="AJ43" i="28"/>
  <c r="R43" i="28"/>
  <c r="AJ42" i="28"/>
  <c r="R42" i="28"/>
  <c r="AJ41" i="28"/>
  <c r="R41" i="28"/>
  <c r="AK105" i="27"/>
  <c r="S105" i="27"/>
  <c r="AJ104" i="27"/>
  <c r="R104" i="27"/>
  <c r="AJ103" i="27"/>
  <c r="R103" i="27"/>
  <c r="AJ102" i="27"/>
  <c r="R102" i="27"/>
  <c r="AJ101" i="27"/>
  <c r="R101" i="27"/>
  <c r="AJ100" i="27"/>
  <c r="R100" i="27"/>
  <c r="AJ99" i="27"/>
  <c r="R99" i="27"/>
  <c r="AJ98" i="27"/>
  <c r="R98" i="27"/>
  <c r="AJ97" i="27"/>
  <c r="R97" i="27"/>
  <c r="AJ96" i="27"/>
  <c r="R96" i="27"/>
  <c r="AJ95" i="27"/>
  <c r="R95" i="27"/>
  <c r="AJ94" i="27"/>
  <c r="R94" i="27"/>
  <c r="AJ93" i="27"/>
  <c r="R93" i="27"/>
  <c r="AJ92" i="27"/>
  <c r="R92" i="27"/>
  <c r="AJ91" i="27"/>
  <c r="R91" i="27"/>
  <c r="AJ90" i="27"/>
  <c r="R90" i="27"/>
  <c r="AJ89" i="27"/>
  <c r="R89" i="27"/>
  <c r="AJ88" i="27"/>
  <c r="R88" i="27"/>
  <c r="AJ87" i="27"/>
  <c r="R87" i="27"/>
  <c r="AJ86" i="27"/>
  <c r="R86" i="27"/>
  <c r="AJ85" i="27"/>
  <c r="R85" i="27"/>
  <c r="AJ84" i="27"/>
  <c r="R84" i="27"/>
  <c r="AJ83" i="27"/>
  <c r="R83" i="27"/>
  <c r="AJ82" i="27"/>
  <c r="R82" i="27"/>
  <c r="AJ81" i="27"/>
  <c r="R81" i="27"/>
  <c r="AJ80" i="27"/>
  <c r="AJ105" i="27" s="1"/>
  <c r="R80" i="27"/>
  <c r="R105" i="27" s="1"/>
  <c r="AK76" i="27"/>
  <c r="S76" i="27"/>
  <c r="AJ75" i="27"/>
  <c r="R75" i="27"/>
  <c r="AJ74" i="27"/>
  <c r="R74" i="27"/>
  <c r="AJ73" i="27"/>
  <c r="R73" i="27"/>
  <c r="AJ72" i="27"/>
  <c r="R72" i="27"/>
  <c r="AJ71" i="27"/>
  <c r="R71" i="27"/>
  <c r="AJ70" i="27"/>
  <c r="R70" i="27"/>
  <c r="AJ69" i="27"/>
  <c r="R69" i="27"/>
  <c r="AJ68" i="27"/>
  <c r="R68" i="27"/>
  <c r="AJ67" i="27"/>
  <c r="R67" i="27"/>
  <c r="AJ66" i="27"/>
  <c r="R66" i="27"/>
  <c r="AJ65" i="27"/>
  <c r="R65" i="27"/>
  <c r="AJ64" i="27"/>
  <c r="R64" i="27"/>
  <c r="AJ63" i="27"/>
  <c r="R63" i="27"/>
  <c r="AJ62" i="27"/>
  <c r="R62" i="27"/>
  <c r="AJ61" i="27"/>
  <c r="R61" i="27"/>
  <c r="AJ60" i="27"/>
  <c r="R60" i="27"/>
  <c r="AJ59" i="27"/>
  <c r="R59" i="27"/>
  <c r="AJ58" i="27"/>
  <c r="R58" i="27"/>
  <c r="AJ57" i="27"/>
  <c r="R57" i="27"/>
  <c r="AJ56" i="27"/>
  <c r="R56" i="27"/>
  <c r="AJ55" i="27"/>
  <c r="R55" i="27"/>
  <c r="AJ54" i="27"/>
  <c r="R54" i="27"/>
  <c r="AJ53" i="27"/>
  <c r="R53" i="27"/>
  <c r="AJ52" i="27"/>
  <c r="R52" i="27"/>
  <c r="AJ51" i="27"/>
  <c r="R51" i="27"/>
  <c r="AJ50" i="27"/>
  <c r="R50" i="27"/>
  <c r="AJ49" i="27"/>
  <c r="R49" i="27"/>
  <c r="AJ48" i="27"/>
  <c r="R48" i="27"/>
  <c r="AJ47" i="27"/>
  <c r="R47" i="27"/>
  <c r="AJ46" i="27"/>
  <c r="R46" i="27"/>
  <c r="AJ45" i="27"/>
  <c r="R45" i="27"/>
  <c r="AJ44" i="27"/>
  <c r="R44" i="27"/>
  <c r="AJ43" i="27"/>
  <c r="R43" i="27"/>
  <c r="AJ42" i="27"/>
  <c r="R42" i="27"/>
  <c r="AJ41" i="27"/>
  <c r="R41" i="27"/>
  <c r="AK105" i="26"/>
  <c r="S105" i="26"/>
  <c r="AJ104" i="26"/>
  <c r="R104" i="26"/>
  <c r="AJ103" i="26"/>
  <c r="R103" i="26"/>
  <c r="AJ102" i="26"/>
  <c r="R102" i="26"/>
  <c r="AJ101" i="26"/>
  <c r="R101" i="26"/>
  <c r="AJ100" i="26"/>
  <c r="R100" i="26"/>
  <c r="AJ99" i="26"/>
  <c r="R99" i="26"/>
  <c r="AJ98" i="26"/>
  <c r="R98" i="26"/>
  <c r="AJ97" i="26"/>
  <c r="R97" i="26"/>
  <c r="AJ96" i="26"/>
  <c r="R96" i="26"/>
  <c r="AJ95" i="26"/>
  <c r="R95" i="26"/>
  <c r="AJ94" i="26"/>
  <c r="R94" i="26"/>
  <c r="AJ93" i="26"/>
  <c r="R93" i="26"/>
  <c r="AJ92" i="26"/>
  <c r="R92" i="26"/>
  <c r="AJ91" i="26"/>
  <c r="R91" i="26"/>
  <c r="AJ90" i="26"/>
  <c r="R90" i="26"/>
  <c r="AJ89" i="26"/>
  <c r="R89" i="26"/>
  <c r="AJ88" i="26"/>
  <c r="R88" i="26"/>
  <c r="AJ87" i="26"/>
  <c r="R87" i="26"/>
  <c r="AJ86" i="26"/>
  <c r="R86" i="26"/>
  <c r="AJ85" i="26"/>
  <c r="R85" i="26"/>
  <c r="AJ84" i="26"/>
  <c r="R84" i="26"/>
  <c r="AJ83" i="26"/>
  <c r="R83" i="26"/>
  <c r="AJ82" i="26"/>
  <c r="R82" i="26"/>
  <c r="AJ81" i="26"/>
  <c r="R81" i="26"/>
  <c r="AJ80" i="26"/>
  <c r="AJ105" i="26" s="1"/>
  <c r="R80" i="26"/>
  <c r="R105" i="26" s="1"/>
  <c r="AK76" i="26"/>
  <c r="S76" i="26"/>
  <c r="AJ75" i="26"/>
  <c r="R75" i="26"/>
  <c r="AJ74" i="26"/>
  <c r="R74" i="26"/>
  <c r="AJ73" i="26"/>
  <c r="R73" i="26"/>
  <c r="AJ72" i="26"/>
  <c r="R72" i="26"/>
  <c r="AJ71" i="26"/>
  <c r="R71" i="26"/>
  <c r="AJ70" i="26"/>
  <c r="R70" i="26"/>
  <c r="AJ69" i="26"/>
  <c r="R69" i="26"/>
  <c r="AJ68" i="26"/>
  <c r="R68" i="26"/>
  <c r="AJ67" i="26"/>
  <c r="R67" i="26"/>
  <c r="AJ66" i="26"/>
  <c r="R66" i="26"/>
  <c r="AJ65" i="26"/>
  <c r="R65" i="26"/>
  <c r="AJ64" i="26"/>
  <c r="R64" i="26"/>
  <c r="AJ63" i="26"/>
  <c r="R63" i="26"/>
  <c r="AJ62" i="26"/>
  <c r="R62" i="26"/>
  <c r="AJ61" i="26"/>
  <c r="R61" i="26"/>
  <c r="AJ60" i="26"/>
  <c r="R60" i="26"/>
  <c r="AJ59" i="26"/>
  <c r="R59" i="26"/>
  <c r="AJ58" i="26"/>
  <c r="R58" i="26"/>
  <c r="AJ57" i="26"/>
  <c r="R57" i="26"/>
  <c r="AJ56" i="26"/>
  <c r="R56" i="26"/>
  <c r="AJ55" i="26"/>
  <c r="R55" i="26"/>
  <c r="AJ54" i="26"/>
  <c r="R54" i="26"/>
  <c r="AJ53" i="26"/>
  <c r="R53" i="26"/>
  <c r="AJ52" i="26"/>
  <c r="R52" i="26"/>
  <c r="AJ51" i="26"/>
  <c r="R51" i="26"/>
  <c r="AJ50" i="26"/>
  <c r="R50" i="26"/>
  <c r="AJ49" i="26"/>
  <c r="R49" i="26"/>
  <c r="AJ48" i="26"/>
  <c r="R48" i="26"/>
  <c r="AJ47" i="26"/>
  <c r="R47" i="26"/>
  <c r="AJ46" i="26"/>
  <c r="R46" i="26"/>
  <c r="AJ45" i="26"/>
  <c r="R45" i="26"/>
  <c r="AJ44" i="26"/>
  <c r="R44" i="26"/>
  <c r="AJ43" i="26"/>
  <c r="R43" i="26"/>
  <c r="AJ42" i="26"/>
  <c r="R42" i="26"/>
  <c r="AJ41" i="26"/>
  <c r="R41" i="26"/>
  <c r="R102" i="25"/>
  <c r="R103" i="25"/>
  <c r="R104" i="25"/>
  <c r="R81" i="25"/>
  <c r="R82" i="25"/>
  <c r="R83" i="25"/>
  <c r="R84" i="25"/>
  <c r="R85" i="25"/>
  <c r="R86" i="25"/>
  <c r="R87" i="25"/>
  <c r="R88" i="25"/>
  <c r="R89" i="25"/>
  <c r="R90" i="25"/>
  <c r="R91" i="25"/>
  <c r="R92" i="25"/>
  <c r="R93" i="25"/>
  <c r="R94" i="25"/>
  <c r="R95" i="25"/>
  <c r="R96" i="25"/>
  <c r="R97" i="25"/>
  <c r="R98" i="25"/>
  <c r="R99" i="25"/>
  <c r="R100" i="25"/>
  <c r="R101" i="25"/>
  <c r="S105" i="25"/>
  <c r="AJ81" i="25"/>
  <c r="AJ82" i="25"/>
  <c r="AJ83" i="25"/>
  <c r="AJ84" i="25"/>
  <c r="AJ85" i="25"/>
  <c r="AJ86" i="25"/>
  <c r="AJ87" i="25"/>
  <c r="AJ88" i="25"/>
  <c r="AJ89" i="25"/>
  <c r="AJ90" i="25"/>
  <c r="AJ91" i="25"/>
  <c r="AJ92" i="25"/>
  <c r="AJ93" i="25"/>
  <c r="AJ94" i="25"/>
  <c r="AJ95" i="25"/>
  <c r="AJ96" i="25"/>
  <c r="AJ97" i="25"/>
  <c r="AJ98" i="25"/>
  <c r="AJ99" i="25"/>
  <c r="AJ100" i="25"/>
  <c r="AJ101" i="25"/>
  <c r="AJ102" i="25"/>
  <c r="AJ103" i="25"/>
  <c r="AJ104" i="25"/>
  <c r="AK105" i="25"/>
  <c r="AK76" i="25"/>
  <c r="AJ42" i="25"/>
  <c r="AJ43" i="25"/>
  <c r="AJ44" i="25"/>
  <c r="AJ45" i="25"/>
  <c r="AJ46" i="25"/>
  <c r="AJ47" i="25"/>
  <c r="AJ48" i="25"/>
  <c r="AJ49" i="25"/>
  <c r="AJ50" i="25"/>
  <c r="AJ51" i="25"/>
  <c r="AJ52" i="25"/>
  <c r="AJ53" i="25"/>
  <c r="AJ54" i="25"/>
  <c r="AJ55" i="25"/>
  <c r="AJ56" i="25"/>
  <c r="AJ57" i="25"/>
  <c r="AJ58" i="25"/>
  <c r="AJ59" i="25"/>
  <c r="AJ60" i="25"/>
  <c r="AJ61" i="25"/>
  <c r="AJ62" i="25"/>
  <c r="AJ63" i="25"/>
  <c r="AJ64" i="25"/>
  <c r="AJ65" i="25"/>
  <c r="AJ66" i="25"/>
  <c r="AJ67" i="25"/>
  <c r="AJ68" i="25"/>
  <c r="AJ69" i="25"/>
  <c r="AJ70" i="25"/>
  <c r="AJ71" i="25"/>
  <c r="AJ72" i="25"/>
  <c r="AJ73" i="25"/>
  <c r="AJ74" i="25"/>
  <c r="AJ75" i="25"/>
  <c r="AJ80" i="25"/>
  <c r="R80" i="25"/>
  <c r="S76" i="25"/>
  <c r="R75" i="25"/>
  <c r="R74" i="25"/>
  <c r="R73" i="25"/>
  <c r="R72" i="25"/>
  <c r="R71" i="25"/>
  <c r="R70" i="25"/>
  <c r="R69" i="25"/>
  <c r="R68" i="25"/>
  <c r="R67" i="25"/>
  <c r="R66" i="25"/>
  <c r="R65" i="25"/>
  <c r="R64" i="25"/>
  <c r="R63" i="25"/>
  <c r="R62" i="25"/>
  <c r="R61" i="25"/>
  <c r="R60" i="25"/>
  <c r="R59" i="25"/>
  <c r="R58" i="25"/>
  <c r="R57" i="25"/>
  <c r="R56" i="25"/>
  <c r="R55" i="25"/>
  <c r="R54" i="25"/>
  <c r="R53" i="25"/>
  <c r="R52" i="25"/>
  <c r="R51" i="25"/>
  <c r="R50" i="25"/>
  <c r="R49" i="25"/>
  <c r="R48" i="25"/>
  <c r="R47" i="25"/>
  <c r="R46" i="25"/>
  <c r="R45" i="25"/>
  <c r="R44" i="25"/>
  <c r="R43" i="25"/>
  <c r="R42" i="25"/>
  <c r="AJ41" i="25"/>
  <c r="R41" i="25"/>
  <c r="AK105" i="24"/>
  <c r="S105" i="24"/>
  <c r="AJ104" i="24"/>
  <c r="R104" i="24"/>
  <c r="AJ103" i="24"/>
  <c r="R103" i="24"/>
  <c r="AJ102" i="24"/>
  <c r="R102" i="24"/>
  <c r="AJ101" i="24"/>
  <c r="R101" i="24"/>
  <c r="AJ100" i="24"/>
  <c r="R100" i="24"/>
  <c r="AJ99" i="24"/>
  <c r="R99" i="24"/>
  <c r="AJ98" i="24"/>
  <c r="R98" i="24"/>
  <c r="AJ97" i="24"/>
  <c r="R97" i="24"/>
  <c r="AJ96" i="24"/>
  <c r="R96" i="24"/>
  <c r="AJ95" i="24"/>
  <c r="R95" i="24"/>
  <c r="AJ94" i="24"/>
  <c r="R94" i="24"/>
  <c r="AJ93" i="24"/>
  <c r="R93" i="24"/>
  <c r="AJ92" i="24"/>
  <c r="R92" i="24"/>
  <c r="AJ91" i="24"/>
  <c r="R91" i="24"/>
  <c r="AJ90" i="24"/>
  <c r="R90" i="24"/>
  <c r="AJ89" i="24"/>
  <c r="R89" i="24"/>
  <c r="AJ88" i="24"/>
  <c r="R88" i="24"/>
  <c r="AJ87" i="24"/>
  <c r="R87" i="24"/>
  <c r="AJ86" i="24"/>
  <c r="R86" i="24"/>
  <c r="AJ85" i="24"/>
  <c r="R85" i="24"/>
  <c r="AJ84" i="24"/>
  <c r="R84" i="24"/>
  <c r="AJ83" i="24"/>
  <c r="R83" i="24"/>
  <c r="AJ82" i="24"/>
  <c r="R82" i="24"/>
  <c r="AJ81" i="24"/>
  <c r="R81" i="24"/>
  <c r="AJ80" i="24"/>
  <c r="AJ105" i="24" s="1"/>
  <c r="R80" i="24"/>
  <c r="R105" i="24" s="1"/>
  <c r="AK76" i="24"/>
  <c r="S76" i="24"/>
  <c r="AJ75" i="24"/>
  <c r="R75" i="24"/>
  <c r="AJ74" i="24"/>
  <c r="R74" i="24"/>
  <c r="AJ73" i="24"/>
  <c r="R73" i="24"/>
  <c r="AJ72" i="24"/>
  <c r="R72" i="24"/>
  <c r="AJ71" i="24"/>
  <c r="R71" i="24"/>
  <c r="AJ70" i="24"/>
  <c r="R70" i="24"/>
  <c r="AJ69" i="24"/>
  <c r="R69" i="24"/>
  <c r="AJ68" i="24"/>
  <c r="R68" i="24"/>
  <c r="AJ67" i="24"/>
  <c r="R67" i="24"/>
  <c r="AJ66" i="24"/>
  <c r="R66" i="24"/>
  <c r="AJ65" i="24"/>
  <c r="R65" i="24"/>
  <c r="AJ64" i="24"/>
  <c r="R64" i="24"/>
  <c r="AJ63" i="24"/>
  <c r="R63" i="24"/>
  <c r="AJ62" i="24"/>
  <c r="R62" i="24"/>
  <c r="AJ61" i="24"/>
  <c r="R61" i="24"/>
  <c r="AJ60" i="24"/>
  <c r="R60" i="24"/>
  <c r="AJ59" i="24"/>
  <c r="R59" i="24"/>
  <c r="AJ58" i="24"/>
  <c r="R58" i="24"/>
  <c r="AJ57" i="24"/>
  <c r="R57" i="24"/>
  <c r="AJ56" i="24"/>
  <c r="R56" i="24"/>
  <c r="AJ55" i="24"/>
  <c r="R55" i="24"/>
  <c r="AJ54" i="24"/>
  <c r="R54" i="24"/>
  <c r="AJ53" i="24"/>
  <c r="R53" i="24"/>
  <c r="AJ52" i="24"/>
  <c r="R52" i="24"/>
  <c r="AJ51" i="24"/>
  <c r="R51" i="24"/>
  <c r="AJ50" i="24"/>
  <c r="R50" i="24"/>
  <c r="AJ49" i="24"/>
  <c r="R49" i="24"/>
  <c r="AJ48" i="24"/>
  <c r="R48" i="24"/>
  <c r="AJ47" i="24"/>
  <c r="R47" i="24"/>
  <c r="AJ46" i="24"/>
  <c r="R46" i="24"/>
  <c r="AJ45" i="24"/>
  <c r="AJ76" i="24" s="1"/>
  <c r="G37" i="24" s="1"/>
  <c r="R45" i="24"/>
  <c r="AJ44" i="24"/>
  <c r="R44" i="24"/>
  <c r="AJ43" i="24"/>
  <c r="R43" i="24"/>
  <c r="AJ42" i="24"/>
  <c r="R42" i="24"/>
  <c r="AJ41" i="24"/>
  <c r="R41" i="24"/>
  <c r="AJ74" i="5"/>
  <c r="AJ41" i="5"/>
  <c r="AJ42" i="5"/>
  <c r="AJ43" i="5"/>
  <c r="AJ44" i="5"/>
  <c r="AJ45" i="5"/>
  <c r="AJ46" i="5"/>
  <c r="AJ47" i="5"/>
  <c r="AJ48" i="5"/>
  <c r="AJ49" i="5"/>
  <c r="AJ50" i="5"/>
  <c r="AJ51" i="5"/>
  <c r="AJ52" i="5"/>
  <c r="AJ53" i="5"/>
  <c r="AJ54" i="5"/>
  <c r="AJ55" i="5"/>
  <c r="AJ56" i="5"/>
  <c r="AJ57" i="5"/>
  <c r="AJ58" i="5"/>
  <c r="AJ59" i="5"/>
  <c r="AJ60" i="5"/>
  <c r="AJ61" i="5"/>
  <c r="AJ62" i="5"/>
  <c r="AJ63" i="5"/>
  <c r="AJ64" i="5"/>
  <c r="AJ65" i="5"/>
  <c r="AJ66" i="5"/>
  <c r="AJ67" i="5"/>
  <c r="AJ68" i="5"/>
  <c r="AJ69" i="5"/>
  <c r="AJ70" i="5"/>
  <c r="AJ71" i="5"/>
  <c r="AJ72" i="5"/>
  <c r="AJ73"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AJ42" i="22"/>
  <c r="AJ43" i="22"/>
  <c r="AJ44" i="22"/>
  <c r="AJ45" i="22"/>
  <c r="AJ46" i="22"/>
  <c r="AJ47" i="22"/>
  <c r="AJ48" i="22"/>
  <c r="AJ49" i="22"/>
  <c r="AJ50" i="22"/>
  <c r="AJ51" i="22"/>
  <c r="AJ52" i="22"/>
  <c r="AJ53" i="22"/>
  <c r="AJ54" i="22"/>
  <c r="AJ55" i="22"/>
  <c r="AJ56" i="22"/>
  <c r="AJ57" i="22"/>
  <c r="AJ58" i="22"/>
  <c r="AJ59" i="22"/>
  <c r="AJ60" i="22"/>
  <c r="AJ61" i="22"/>
  <c r="AJ62" i="22"/>
  <c r="AJ63" i="22"/>
  <c r="AJ64" i="22"/>
  <c r="AJ65" i="22"/>
  <c r="AJ66" i="22"/>
  <c r="AJ67" i="22"/>
  <c r="AJ68" i="22"/>
  <c r="AJ69" i="22"/>
  <c r="AJ70" i="22"/>
  <c r="AJ71" i="22"/>
  <c r="AJ72" i="22"/>
  <c r="AJ73" i="22"/>
  <c r="AJ74" i="22"/>
  <c r="AJ75" i="22"/>
  <c r="R42" i="22"/>
  <c r="R43" i="22"/>
  <c r="R44" i="22"/>
  <c r="R45" i="22"/>
  <c r="R46" i="22"/>
  <c r="R47" i="22"/>
  <c r="R48" i="22"/>
  <c r="R49" i="22"/>
  <c r="R50" i="22"/>
  <c r="R51" i="22"/>
  <c r="R52" i="22"/>
  <c r="R53" i="22"/>
  <c r="R54" i="22"/>
  <c r="R55" i="22"/>
  <c r="R56" i="22"/>
  <c r="R57" i="22"/>
  <c r="R58" i="22"/>
  <c r="R59" i="22"/>
  <c r="R60" i="22"/>
  <c r="R61" i="22"/>
  <c r="R62" i="22"/>
  <c r="R63" i="22"/>
  <c r="R64" i="22"/>
  <c r="R65" i="22"/>
  <c r="R66" i="22"/>
  <c r="R67" i="22"/>
  <c r="R68" i="22"/>
  <c r="R69" i="22"/>
  <c r="R70" i="22"/>
  <c r="R71" i="22"/>
  <c r="R72" i="22"/>
  <c r="R73" i="22"/>
  <c r="R74" i="22"/>
  <c r="R75" i="22"/>
  <c r="R42" i="23"/>
  <c r="R43" i="23"/>
  <c r="R44" i="23"/>
  <c r="R45" i="23"/>
  <c r="R46" i="23"/>
  <c r="R47" i="23"/>
  <c r="R48" i="23"/>
  <c r="R49" i="23"/>
  <c r="R50" i="23"/>
  <c r="R51" i="23"/>
  <c r="R52" i="23"/>
  <c r="R53" i="23"/>
  <c r="R54" i="23"/>
  <c r="R55" i="23"/>
  <c r="R56" i="23"/>
  <c r="R57" i="23"/>
  <c r="R58" i="23"/>
  <c r="R59" i="23"/>
  <c r="R60" i="23"/>
  <c r="R61" i="23"/>
  <c r="R62" i="23"/>
  <c r="R63" i="23"/>
  <c r="R64" i="23"/>
  <c r="R65" i="23"/>
  <c r="R66" i="23"/>
  <c r="R67" i="23"/>
  <c r="R68" i="23"/>
  <c r="R69" i="23"/>
  <c r="R70" i="23"/>
  <c r="R71" i="23"/>
  <c r="R72" i="23"/>
  <c r="R73" i="23"/>
  <c r="R74" i="23"/>
  <c r="R75" i="23"/>
  <c r="AJ42" i="23"/>
  <c r="AJ43" i="23"/>
  <c r="AJ44" i="23"/>
  <c r="AJ45" i="23"/>
  <c r="AJ46" i="23"/>
  <c r="AJ47" i="23"/>
  <c r="AJ48" i="23"/>
  <c r="AJ49" i="23"/>
  <c r="AJ50" i="23"/>
  <c r="AJ51" i="23"/>
  <c r="AJ52" i="23"/>
  <c r="AJ53" i="23"/>
  <c r="AJ54" i="23"/>
  <c r="AJ55" i="23"/>
  <c r="AJ56" i="23"/>
  <c r="AJ57" i="23"/>
  <c r="AJ58" i="23"/>
  <c r="AJ59" i="23"/>
  <c r="AJ60" i="23"/>
  <c r="AJ61" i="23"/>
  <c r="AJ62" i="23"/>
  <c r="AJ63" i="23"/>
  <c r="AJ64" i="23"/>
  <c r="AJ65" i="23"/>
  <c r="AJ66" i="23"/>
  <c r="AJ67" i="23"/>
  <c r="AJ68" i="23"/>
  <c r="AJ69" i="23"/>
  <c r="AJ70" i="23"/>
  <c r="AJ71" i="23"/>
  <c r="AJ72" i="23"/>
  <c r="AJ73" i="23"/>
  <c r="AJ74" i="23"/>
  <c r="AJ75" i="23"/>
  <c r="AK105" i="23"/>
  <c r="S105" i="23"/>
  <c r="AJ104" i="23"/>
  <c r="R104" i="23"/>
  <c r="AJ103" i="23"/>
  <c r="R103" i="23"/>
  <c r="AJ102" i="23"/>
  <c r="R102" i="23"/>
  <c r="AJ101" i="23"/>
  <c r="R101" i="23"/>
  <c r="AJ100" i="23"/>
  <c r="R100" i="23"/>
  <c r="AJ99" i="23"/>
  <c r="R99" i="23"/>
  <c r="AJ98" i="23"/>
  <c r="R98" i="23"/>
  <c r="AJ97" i="23"/>
  <c r="R97" i="23"/>
  <c r="AJ96" i="23"/>
  <c r="R96" i="23"/>
  <c r="AJ95" i="23"/>
  <c r="R95" i="23"/>
  <c r="AJ94" i="23"/>
  <c r="R94" i="23"/>
  <c r="AJ93" i="23"/>
  <c r="R93" i="23"/>
  <c r="AJ92" i="23"/>
  <c r="R92" i="23"/>
  <c r="AJ91" i="23"/>
  <c r="R91" i="23"/>
  <c r="AJ90" i="23"/>
  <c r="R90" i="23"/>
  <c r="AJ89" i="23"/>
  <c r="R89" i="23"/>
  <c r="AJ88" i="23"/>
  <c r="R88" i="23"/>
  <c r="AJ87" i="23"/>
  <c r="R87" i="23"/>
  <c r="AJ86" i="23"/>
  <c r="R86" i="23"/>
  <c r="AJ85" i="23"/>
  <c r="R85" i="23"/>
  <c r="AJ84" i="23"/>
  <c r="R84" i="23"/>
  <c r="AJ83" i="23"/>
  <c r="R83" i="23"/>
  <c r="AJ82" i="23"/>
  <c r="R82" i="23"/>
  <c r="AJ81" i="23"/>
  <c r="R81" i="23"/>
  <c r="AJ80" i="23"/>
  <c r="AJ105" i="23" s="1"/>
  <c r="R80" i="23"/>
  <c r="R105" i="23" s="1"/>
  <c r="AK76" i="23"/>
  <c r="S76" i="23"/>
  <c r="AJ41" i="23"/>
  <c r="R41" i="23"/>
  <c r="AK105" i="22"/>
  <c r="S105" i="22"/>
  <c r="AJ104" i="22"/>
  <c r="R104" i="22"/>
  <c r="AJ103" i="22"/>
  <c r="R103" i="22"/>
  <c r="AJ102" i="22"/>
  <c r="R102" i="22"/>
  <c r="AJ101" i="22"/>
  <c r="R101" i="22"/>
  <c r="AJ100" i="22"/>
  <c r="R100" i="22"/>
  <c r="AJ99" i="22"/>
  <c r="R99" i="22"/>
  <c r="AJ98" i="22"/>
  <c r="R98" i="22"/>
  <c r="AJ97" i="22"/>
  <c r="R97" i="22"/>
  <c r="AJ96" i="22"/>
  <c r="R96" i="22"/>
  <c r="AJ95" i="22"/>
  <c r="R95" i="22"/>
  <c r="AJ94" i="22"/>
  <c r="R94" i="22"/>
  <c r="AJ93" i="22"/>
  <c r="R93" i="22"/>
  <c r="AJ92" i="22"/>
  <c r="R92" i="22"/>
  <c r="AJ91" i="22"/>
  <c r="R91" i="22"/>
  <c r="AJ90" i="22"/>
  <c r="R90" i="22"/>
  <c r="AJ89" i="22"/>
  <c r="R89" i="22"/>
  <c r="AJ88" i="22"/>
  <c r="R88" i="22"/>
  <c r="AJ87" i="22"/>
  <c r="R87" i="22"/>
  <c r="AJ86" i="22"/>
  <c r="R86" i="22"/>
  <c r="AJ85" i="22"/>
  <c r="R85" i="22"/>
  <c r="AJ84" i="22"/>
  <c r="R84" i="22"/>
  <c r="AJ83" i="22"/>
  <c r="R83" i="22"/>
  <c r="AJ82" i="22"/>
  <c r="R82" i="22"/>
  <c r="AJ81" i="22"/>
  <c r="R81" i="22"/>
  <c r="AJ80" i="22"/>
  <c r="AJ105" i="22" s="1"/>
  <c r="R80" i="22"/>
  <c r="R105" i="22" s="1"/>
  <c r="AK76" i="22"/>
  <c r="S76" i="22"/>
  <c r="AJ41" i="22"/>
  <c r="R41" i="22"/>
  <c r="R102" i="5"/>
  <c r="AJ101" i="5"/>
  <c r="AJ80" i="5"/>
  <c r="AJ81" i="5"/>
  <c r="AJ82" i="5"/>
  <c r="AJ83" i="5"/>
  <c r="AJ84" i="5"/>
  <c r="AJ85" i="5"/>
  <c r="AJ86" i="5"/>
  <c r="AJ87" i="5"/>
  <c r="AJ88" i="5"/>
  <c r="AJ89" i="5"/>
  <c r="AJ90" i="5"/>
  <c r="AJ91" i="5"/>
  <c r="AJ92" i="5"/>
  <c r="AJ93" i="5"/>
  <c r="AJ94" i="5"/>
  <c r="AJ95" i="5"/>
  <c r="AJ96" i="5"/>
  <c r="AJ97" i="5"/>
  <c r="AJ98" i="5"/>
  <c r="AJ99" i="5"/>
  <c r="AJ100" i="5"/>
  <c r="AJ102" i="5"/>
  <c r="AJ103" i="5"/>
  <c r="AJ79" i="5"/>
  <c r="AJ40" i="5"/>
  <c r="R81" i="5"/>
  <c r="S75" i="5"/>
  <c r="S104" i="5"/>
  <c r="AK104" i="5"/>
  <c r="AK75" i="5"/>
  <c r="R103" i="5"/>
  <c r="R101" i="5"/>
  <c r="R100" i="5"/>
  <c r="R99" i="5"/>
  <c r="R98" i="5"/>
  <c r="R97" i="5"/>
  <c r="R96" i="5"/>
  <c r="R95" i="5"/>
  <c r="R94" i="5"/>
  <c r="R93" i="5"/>
  <c r="R92" i="5"/>
  <c r="R91" i="5"/>
  <c r="R90" i="5"/>
  <c r="R89" i="5"/>
  <c r="R88" i="5"/>
  <c r="R87" i="5"/>
  <c r="R86" i="5"/>
  <c r="R85" i="5"/>
  <c r="R84" i="5"/>
  <c r="R83" i="5"/>
  <c r="R82" i="5"/>
  <c r="R80" i="5"/>
  <c r="R79" i="5"/>
  <c r="R40" i="5"/>
  <c r="B20" i="29"/>
  <c r="C20" i="29"/>
  <c r="C22" i="29"/>
  <c r="B23" i="29"/>
  <c r="B23" i="28"/>
  <c r="C25" i="28"/>
  <c r="B26" i="28"/>
  <c r="C26" i="28"/>
  <c r="B27" i="28"/>
  <c r="B23" i="26"/>
  <c r="B25" i="26"/>
  <c r="C25" i="26"/>
  <c r="C13" i="25"/>
  <c r="B13" i="25"/>
  <c r="B14" i="24"/>
  <c r="C14" i="24"/>
  <c r="B20" i="24"/>
  <c r="C24" i="22"/>
  <c r="B25" i="22"/>
  <c r="C25" i="22"/>
  <c r="B27" i="22"/>
  <c r="C27" i="22"/>
  <c r="K28" i="30"/>
  <c r="J28" i="30"/>
  <c r="H28" i="30"/>
  <c r="G28" i="30"/>
  <c r="M19" i="30"/>
  <c r="B19" i="30" s="1"/>
  <c r="M21" i="30"/>
  <c r="B21" i="30" s="1"/>
  <c r="M22" i="30"/>
  <c r="B22" i="30" s="1"/>
  <c r="M23" i="30"/>
  <c r="M24" i="30"/>
  <c r="B24" i="30" s="1"/>
  <c r="M26" i="30"/>
  <c r="B26" i="30" s="1"/>
  <c r="M27" i="30"/>
  <c r="B27" i="30" s="1"/>
  <c r="M13" i="30"/>
  <c r="K28" i="29"/>
  <c r="J28" i="29"/>
  <c r="H28" i="29"/>
  <c r="G28" i="29"/>
  <c r="M14" i="29"/>
  <c r="M16" i="29"/>
  <c r="M17" i="29"/>
  <c r="B17" i="29" s="1"/>
  <c r="M19" i="29"/>
  <c r="B19" i="29" s="1"/>
  <c r="M20" i="29"/>
  <c r="M21" i="29"/>
  <c r="B21" i="29" s="1"/>
  <c r="M22" i="29"/>
  <c r="B22" i="29" s="1"/>
  <c r="M23" i="29"/>
  <c r="C23" i="29" s="1"/>
  <c r="M24" i="29"/>
  <c r="B24" i="29" s="1"/>
  <c r="M25" i="29"/>
  <c r="B25" i="29" s="1"/>
  <c r="M27" i="29"/>
  <c r="B27" i="29" s="1"/>
  <c r="M13" i="29"/>
  <c r="K28" i="28"/>
  <c r="J28" i="28"/>
  <c r="H28" i="28"/>
  <c r="G28" i="28"/>
  <c r="M14" i="28"/>
  <c r="M19" i="28"/>
  <c r="B19" i="28" s="1"/>
  <c r="M20" i="28"/>
  <c r="C20" i="28" s="1"/>
  <c r="M21" i="28"/>
  <c r="C21" i="28" s="1"/>
  <c r="M22" i="28"/>
  <c r="B22" i="28" s="1"/>
  <c r="M23" i="28"/>
  <c r="C23" i="28" s="1"/>
  <c r="M24" i="28"/>
  <c r="B24" i="28" s="1"/>
  <c r="M25" i="28"/>
  <c r="B25" i="28" s="1"/>
  <c r="M26" i="28"/>
  <c r="M27" i="28"/>
  <c r="C27" i="28" s="1"/>
  <c r="K28" i="27"/>
  <c r="J28" i="27"/>
  <c r="H28" i="27"/>
  <c r="G28" i="27"/>
  <c r="M13" i="27"/>
  <c r="B13" i="27" s="1"/>
  <c r="M14" i="27"/>
  <c r="B14" i="27" s="1"/>
  <c r="M19" i="27"/>
  <c r="M20" i="27"/>
  <c r="M21" i="27"/>
  <c r="M23" i="27"/>
  <c r="M24" i="27"/>
  <c r="B24" i="27" s="1"/>
  <c r="M25" i="27"/>
  <c r="B25" i="27" s="1"/>
  <c r="M26" i="27"/>
  <c r="B26" i="27" s="1"/>
  <c r="M27" i="27"/>
  <c r="B27" i="27" s="1"/>
  <c r="M19" i="26"/>
  <c r="B19" i="26" s="1"/>
  <c r="M20" i="26"/>
  <c r="B20" i="26" s="1"/>
  <c r="M21" i="26"/>
  <c r="C21" i="26" s="1"/>
  <c r="M22" i="26"/>
  <c r="B22" i="26" s="1"/>
  <c r="M23" i="26"/>
  <c r="C23" i="26" s="1"/>
  <c r="M25" i="26"/>
  <c r="M27" i="26"/>
  <c r="M13" i="26"/>
  <c r="K28" i="26"/>
  <c r="J28" i="26"/>
  <c r="H28" i="26"/>
  <c r="G28" i="26"/>
  <c r="K28" i="25"/>
  <c r="J28" i="25"/>
  <c r="H28" i="25"/>
  <c r="G28" i="25"/>
  <c r="K28" i="24"/>
  <c r="J28" i="24"/>
  <c r="H28" i="24"/>
  <c r="G28" i="24"/>
  <c r="J28" i="23"/>
  <c r="K28" i="23"/>
  <c r="H28" i="23"/>
  <c r="G28" i="23"/>
  <c r="K28" i="22"/>
  <c r="J28" i="22"/>
  <c r="H28" i="22"/>
  <c r="G28" i="22"/>
  <c r="M14" i="25"/>
  <c r="M19" i="25"/>
  <c r="C19" i="25" s="1"/>
  <c r="M20" i="25"/>
  <c r="B20" i="25" s="1"/>
  <c r="M21" i="25"/>
  <c r="B21" i="25" s="1"/>
  <c r="M22" i="25"/>
  <c r="B22" i="25" s="1"/>
  <c r="M23" i="25"/>
  <c r="M26" i="25"/>
  <c r="M27" i="25"/>
  <c r="B27" i="25" s="1"/>
  <c r="M13" i="25"/>
  <c r="M14" i="24"/>
  <c r="M20" i="24"/>
  <c r="C20" i="24" s="1"/>
  <c r="M22" i="24"/>
  <c r="B22" i="24" s="1"/>
  <c r="M23" i="24"/>
  <c r="B23" i="24" s="1"/>
  <c r="M24" i="24"/>
  <c r="B24" i="24" s="1"/>
  <c r="M25" i="24"/>
  <c r="B25" i="24" s="1"/>
  <c r="M26" i="24"/>
  <c r="B26" i="24" s="1"/>
  <c r="M27" i="24"/>
  <c r="B27" i="24" s="1"/>
  <c r="M13" i="24"/>
  <c r="C13" i="24" s="1"/>
  <c r="M15" i="23"/>
  <c r="B15" i="23" s="1"/>
  <c r="M21" i="23"/>
  <c r="M22" i="23"/>
  <c r="M23" i="23"/>
  <c r="M24" i="23"/>
  <c r="B24" i="23" s="1"/>
  <c r="M26" i="23"/>
  <c r="B26" i="23" s="1"/>
  <c r="M27" i="23"/>
  <c r="C27" i="23" s="1"/>
  <c r="M13" i="23"/>
  <c r="C13" i="23" s="1"/>
  <c r="M20" i="22"/>
  <c r="B20" i="22" s="1"/>
  <c r="M21" i="22"/>
  <c r="B21" i="22" s="1"/>
  <c r="M22" i="22"/>
  <c r="B22" i="22" s="1"/>
  <c r="M23" i="22"/>
  <c r="B23" i="22" s="1"/>
  <c r="M24" i="22"/>
  <c r="B24" i="22" s="1"/>
  <c r="M25" i="22"/>
  <c r="M27" i="22"/>
  <c r="C21" i="29" l="1"/>
  <c r="C22" i="26"/>
  <c r="B21" i="26"/>
  <c r="C19" i="29"/>
  <c r="B19" i="25"/>
  <c r="C20" i="26"/>
  <c r="C26" i="30"/>
  <c r="C19" i="26"/>
  <c r="C23" i="22"/>
  <c r="B27" i="23"/>
  <c r="C14" i="27"/>
  <c r="C25" i="24"/>
  <c r="AJ76" i="23"/>
  <c r="G37" i="23" s="1"/>
  <c r="R76" i="23"/>
  <c r="G36" i="23" s="1"/>
  <c r="F36" i="23" s="1"/>
  <c r="D38" i="23" s="1"/>
  <c r="R76" i="26"/>
  <c r="G36" i="26" s="1"/>
  <c r="AJ76" i="27"/>
  <c r="G37" i="27" s="1"/>
  <c r="R76" i="30"/>
  <c r="G36" i="30" s="1"/>
  <c r="C22" i="30"/>
  <c r="C17" i="29"/>
  <c r="B13" i="23"/>
  <c r="C13" i="27"/>
  <c r="C24" i="28"/>
  <c r="C27" i="25"/>
  <c r="C27" i="27"/>
  <c r="C27" i="30"/>
  <c r="C26" i="27"/>
  <c r="C26" i="23"/>
  <c r="C22" i="28"/>
  <c r="C25" i="27"/>
  <c r="B20" i="28"/>
  <c r="C19" i="28"/>
  <c r="C15" i="23"/>
  <c r="C24" i="27"/>
  <c r="C24" i="29"/>
  <c r="B13" i="24"/>
  <c r="AJ76" i="30"/>
  <c r="G37" i="30" s="1"/>
  <c r="AJ76" i="29"/>
  <c r="G37" i="29" s="1"/>
  <c r="R76" i="29"/>
  <c r="G36" i="29" s="1"/>
  <c r="R76" i="27"/>
  <c r="G36" i="27" s="1"/>
  <c r="AJ76" i="28"/>
  <c r="G37" i="28" s="1"/>
  <c r="R76" i="28"/>
  <c r="G36" i="28" s="1"/>
  <c r="AJ76" i="26"/>
  <c r="G37" i="26" s="1"/>
  <c r="F36" i="26" s="1"/>
  <c r="D38" i="26" s="1"/>
  <c r="R105" i="25"/>
  <c r="AJ105" i="25"/>
  <c r="AJ76" i="25"/>
  <c r="G37" i="25" s="1"/>
  <c r="R76" i="25"/>
  <c r="G36" i="25" s="1"/>
  <c r="R76" i="24"/>
  <c r="G36" i="24" s="1"/>
  <c r="F36" i="24" s="1"/>
  <c r="D38" i="24" s="1"/>
  <c r="R76" i="22"/>
  <c r="G36" i="22" s="1"/>
  <c r="AJ76" i="22"/>
  <c r="G37" i="22" s="1"/>
  <c r="R75" i="5"/>
  <c r="G35" i="5" s="1"/>
  <c r="R104" i="5"/>
  <c r="AJ104" i="5"/>
  <c r="AJ75" i="5"/>
  <c r="G36" i="5" s="1"/>
  <c r="B23" i="23"/>
  <c r="C23" i="23"/>
  <c r="B23" i="25"/>
  <c r="C23" i="25"/>
  <c r="B14" i="29"/>
  <c r="C14" i="29"/>
  <c r="C24" i="23"/>
  <c r="B21" i="28"/>
  <c r="B22" i="23"/>
  <c r="C22" i="23"/>
  <c r="B23" i="27"/>
  <c r="C23" i="27"/>
  <c r="B21" i="23"/>
  <c r="C21" i="23"/>
  <c r="B14" i="28"/>
  <c r="C14" i="28"/>
  <c r="C22" i="25"/>
  <c r="C20" i="25"/>
  <c r="C26" i="24"/>
  <c r="C24" i="30"/>
  <c r="B26" i="25"/>
  <c r="C26" i="25"/>
  <c r="B16" i="29"/>
  <c r="C16" i="29"/>
  <c r="B21" i="27"/>
  <c r="C21" i="27"/>
  <c r="B20" i="27"/>
  <c r="C20" i="27"/>
  <c r="B19" i="27"/>
  <c r="C19" i="27"/>
  <c r="C13" i="30"/>
  <c r="B13" i="30"/>
  <c r="C21" i="25"/>
  <c r="B14" i="25"/>
  <c r="C14" i="25"/>
  <c r="C27" i="24"/>
  <c r="C13" i="26"/>
  <c r="B13" i="26"/>
  <c r="B27" i="26"/>
  <c r="C27" i="26"/>
  <c r="C13" i="29"/>
  <c r="B13" i="29"/>
  <c r="B23" i="30"/>
  <c r="C23" i="30"/>
  <c r="C22" i="22"/>
  <c r="C24" i="24"/>
  <c r="C21" i="30"/>
  <c r="C21" i="22"/>
  <c r="C23" i="24"/>
  <c r="C27" i="29"/>
  <c r="C20" i="22"/>
  <c r="C22" i="24"/>
  <c r="C19" i="30"/>
  <c r="C25" i="29"/>
  <c r="F36" i="27" l="1"/>
  <c r="D38" i="27" s="1"/>
  <c r="F36" i="28"/>
  <c r="D38" i="28" s="1"/>
  <c r="F36" i="30"/>
  <c r="D38" i="30" s="1"/>
  <c r="F36" i="29"/>
  <c r="D38" i="29" s="1"/>
  <c r="F36" i="25"/>
  <c r="D38" i="25" s="1"/>
  <c r="F36" i="22"/>
  <c r="D38" i="22" s="1"/>
  <c r="F35" i="5"/>
  <c r="D37" i="5" s="1"/>
  <c r="E6" i="30"/>
  <c r="E6" i="29"/>
  <c r="E6" i="28"/>
  <c r="E6" i="27"/>
  <c r="E6" i="26"/>
  <c r="E6" i="25"/>
  <c r="E6" i="24"/>
  <c r="E6" i="23"/>
  <c r="E6" i="22"/>
  <c r="L27" i="30"/>
  <c r="I27" i="30"/>
  <c r="L26" i="30"/>
  <c r="I26" i="30"/>
  <c r="L25" i="30"/>
  <c r="I25" i="30"/>
  <c r="M25" i="30" s="1"/>
  <c r="L24" i="30"/>
  <c r="I24" i="30"/>
  <c r="L23" i="30"/>
  <c r="I23" i="30"/>
  <c r="L22" i="30"/>
  <c r="I22" i="30"/>
  <c r="L21" i="30"/>
  <c r="I21" i="30"/>
  <c r="L20" i="30"/>
  <c r="I20" i="30"/>
  <c r="L19" i="30"/>
  <c r="I19" i="30"/>
  <c r="L18" i="30"/>
  <c r="I18" i="30"/>
  <c r="L17" i="30"/>
  <c r="I17" i="30"/>
  <c r="M17" i="30" s="1"/>
  <c r="L16" i="30"/>
  <c r="I16" i="30"/>
  <c r="M16" i="30" s="1"/>
  <c r="L15" i="30"/>
  <c r="I15" i="30"/>
  <c r="M15" i="30" s="1"/>
  <c r="L14" i="30"/>
  <c r="I14" i="30"/>
  <c r="L13" i="30"/>
  <c r="I13" i="30"/>
  <c r="J29" i="29"/>
  <c r="G29" i="29"/>
  <c r="L27" i="29"/>
  <c r="I27" i="29"/>
  <c r="L26" i="29"/>
  <c r="I26" i="29"/>
  <c r="M26" i="29" s="1"/>
  <c r="L25" i="29"/>
  <c r="I25" i="29"/>
  <c r="L24" i="29"/>
  <c r="I24" i="29"/>
  <c r="L23" i="29"/>
  <c r="I23" i="29"/>
  <c r="L22" i="29"/>
  <c r="I22" i="29"/>
  <c r="L21" i="29"/>
  <c r="I21" i="29"/>
  <c r="L20" i="29"/>
  <c r="I20" i="29"/>
  <c r="L19" i="29"/>
  <c r="I19" i="29"/>
  <c r="L18" i="29"/>
  <c r="I18" i="29"/>
  <c r="L17" i="29"/>
  <c r="I17" i="29"/>
  <c r="L16" i="29"/>
  <c r="I16" i="29"/>
  <c r="L15" i="29"/>
  <c r="I15" i="29"/>
  <c r="M15" i="29" s="1"/>
  <c r="L14" i="29"/>
  <c r="I14" i="29"/>
  <c r="L13" i="29"/>
  <c r="I13" i="29"/>
  <c r="G29" i="28"/>
  <c r="L27" i="28"/>
  <c r="I27" i="28"/>
  <c r="L26" i="28"/>
  <c r="I26" i="28"/>
  <c r="L25" i="28"/>
  <c r="I25" i="28"/>
  <c r="L24" i="28"/>
  <c r="I24" i="28"/>
  <c r="L23" i="28"/>
  <c r="I23" i="28"/>
  <c r="L22" i="28"/>
  <c r="I22" i="28"/>
  <c r="L21" i="28"/>
  <c r="I21" i="28"/>
  <c r="L20" i="28"/>
  <c r="I20" i="28"/>
  <c r="L19" i="28"/>
  <c r="I19" i="28"/>
  <c r="L18" i="28"/>
  <c r="I18" i="28"/>
  <c r="L17" i="28"/>
  <c r="I17" i="28"/>
  <c r="L16" i="28"/>
  <c r="I16" i="28"/>
  <c r="M16" i="28" s="1"/>
  <c r="L15" i="28"/>
  <c r="I15" i="28"/>
  <c r="L14" i="28"/>
  <c r="I14" i="28"/>
  <c r="L13" i="28"/>
  <c r="I13" i="28"/>
  <c r="M13" i="28" s="1"/>
  <c r="J29" i="27"/>
  <c r="G29" i="27"/>
  <c r="L27" i="27"/>
  <c r="I27" i="27"/>
  <c r="L26" i="27"/>
  <c r="I26" i="27"/>
  <c r="L25" i="27"/>
  <c r="I25" i="27"/>
  <c r="L24" i="27"/>
  <c r="I24" i="27"/>
  <c r="L23" i="27"/>
  <c r="I23" i="27"/>
  <c r="L22" i="27"/>
  <c r="I22" i="27"/>
  <c r="M22" i="27" s="1"/>
  <c r="L21" i="27"/>
  <c r="I21" i="27"/>
  <c r="L20" i="27"/>
  <c r="I20" i="27"/>
  <c r="L19" i="27"/>
  <c r="I19" i="27"/>
  <c r="L18" i="27"/>
  <c r="I18" i="27"/>
  <c r="L17" i="27"/>
  <c r="I17" i="27"/>
  <c r="M17" i="27" s="1"/>
  <c r="L16" i="27"/>
  <c r="I16" i="27"/>
  <c r="M16" i="27" s="1"/>
  <c r="L15" i="27"/>
  <c r="I15" i="27"/>
  <c r="M15" i="27" s="1"/>
  <c r="L14" i="27"/>
  <c r="I14" i="27"/>
  <c r="L13" i="27"/>
  <c r="I13" i="27"/>
  <c r="G29" i="26"/>
  <c r="L27" i="26"/>
  <c r="I27" i="26"/>
  <c r="L26" i="26"/>
  <c r="I26" i="26"/>
  <c r="M26" i="26" s="1"/>
  <c r="L25" i="26"/>
  <c r="I25" i="26"/>
  <c r="L24" i="26"/>
  <c r="I24" i="26"/>
  <c r="M24" i="26" s="1"/>
  <c r="L23" i="26"/>
  <c r="I23" i="26"/>
  <c r="L22" i="26"/>
  <c r="I22" i="26"/>
  <c r="L21" i="26"/>
  <c r="I21" i="26"/>
  <c r="L20" i="26"/>
  <c r="I20" i="26"/>
  <c r="L19" i="26"/>
  <c r="I19" i="26"/>
  <c r="L18" i="26"/>
  <c r="I18" i="26"/>
  <c r="L17" i="26"/>
  <c r="I17" i="26"/>
  <c r="L16" i="26"/>
  <c r="I16" i="26"/>
  <c r="M16" i="26" s="1"/>
  <c r="L15" i="26"/>
  <c r="I15" i="26"/>
  <c r="M15" i="26" s="1"/>
  <c r="L14" i="26"/>
  <c r="I14" i="26"/>
  <c r="M14" i="26" s="1"/>
  <c r="L13" i="26"/>
  <c r="I13" i="26"/>
  <c r="L27" i="25"/>
  <c r="I27" i="25"/>
  <c r="L26" i="25"/>
  <c r="I26" i="25"/>
  <c r="L25" i="25"/>
  <c r="I25" i="25"/>
  <c r="L24" i="25"/>
  <c r="I24" i="25"/>
  <c r="M24" i="25" s="1"/>
  <c r="L23" i="25"/>
  <c r="I23" i="25"/>
  <c r="L22" i="25"/>
  <c r="I22" i="25"/>
  <c r="L21" i="25"/>
  <c r="I21" i="25"/>
  <c r="L20" i="25"/>
  <c r="I20" i="25"/>
  <c r="L19" i="25"/>
  <c r="I19" i="25"/>
  <c r="L18" i="25"/>
  <c r="I18" i="25"/>
  <c r="M18" i="25" s="1"/>
  <c r="L17" i="25"/>
  <c r="I17" i="25"/>
  <c r="M17" i="25" s="1"/>
  <c r="L16" i="25"/>
  <c r="I16" i="25"/>
  <c r="M16" i="25" s="1"/>
  <c r="L15" i="25"/>
  <c r="I15" i="25"/>
  <c r="M15" i="25" s="1"/>
  <c r="L14" i="25"/>
  <c r="I14" i="25"/>
  <c r="L13" i="25"/>
  <c r="I13" i="25"/>
  <c r="G29" i="24"/>
  <c r="L27" i="24"/>
  <c r="I27" i="24"/>
  <c r="L26" i="24"/>
  <c r="I26" i="24"/>
  <c r="L25" i="24"/>
  <c r="I25" i="24"/>
  <c r="L24" i="24"/>
  <c r="I24" i="24"/>
  <c r="L23" i="24"/>
  <c r="I23" i="24"/>
  <c r="L22" i="24"/>
  <c r="I22" i="24"/>
  <c r="L21" i="24"/>
  <c r="I21" i="24"/>
  <c r="M21" i="24" s="1"/>
  <c r="L20" i="24"/>
  <c r="I20" i="24"/>
  <c r="L19" i="24"/>
  <c r="M19" i="24" s="1"/>
  <c r="I19" i="24"/>
  <c r="L18" i="24"/>
  <c r="I18" i="24"/>
  <c r="L17" i="24"/>
  <c r="I17" i="24"/>
  <c r="M17" i="24" s="1"/>
  <c r="L16" i="24"/>
  <c r="I16" i="24"/>
  <c r="M16" i="24" s="1"/>
  <c r="L15" i="24"/>
  <c r="I15" i="24"/>
  <c r="M15" i="24" s="1"/>
  <c r="L14" i="24"/>
  <c r="I14" i="24"/>
  <c r="L13" i="24"/>
  <c r="I13" i="24"/>
  <c r="G29" i="23"/>
  <c r="L27" i="23"/>
  <c r="I27" i="23"/>
  <c r="L26" i="23"/>
  <c r="I26" i="23"/>
  <c r="L25" i="23"/>
  <c r="I25" i="23"/>
  <c r="M25" i="23" s="1"/>
  <c r="L24" i="23"/>
  <c r="I24" i="23"/>
  <c r="L23" i="23"/>
  <c r="I23" i="23"/>
  <c r="L22" i="23"/>
  <c r="I22" i="23"/>
  <c r="L21" i="23"/>
  <c r="I21" i="23"/>
  <c r="L20" i="23"/>
  <c r="M20" i="23" s="1"/>
  <c r="I20" i="23"/>
  <c r="L19" i="23"/>
  <c r="M19" i="23" s="1"/>
  <c r="I19" i="23"/>
  <c r="L18" i="23"/>
  <c r="I18" i="23"/>
  <c r="M18" i="23" s="1"/>
  <c r="L17" i="23"/>
  <c r="I17" i="23"/>
  <c r="M17" i="23" s="1"/>
  <c r="L16" i="23"/>
  <c r="I16" i="23"/>
  <c r="M16" i="23" s="1"/>
  <c r="L15" i="23"/>
  <c r="I15" i="23"/>
  <c r="L14" i="23"/>
  <c r="I14" i="23"/>
  <c r="M14" i="23" s="1"/>
  <c r="L13" i="23"/>
  <c r="I13" i="23"/>
  <c r="G29" i="22"/>
  <c r="L27" i="22"/>
  <c r="I27" i="22"/>
  <c r="L26" i="22"/>
  <c r="I26" i="22"/>
  <c r="M26" i="22" s="1"/>
  <c r="L25" i="22"/>
  <c r="I25" i="22"/>
  <c r="L24" i="22"/>
  <c r="I24" i="22"/>
  <c r="L23" i="22"/>
  <c r="I23" i="22"/>
  <c r="L22" i="22"/>
  <c r="I22" i="22"/>
  <c r="L21" i="22"/>
  <c r="I21" i="22"/>
  <c r="L20" i="22"/>
  <c r="I20" i="22"/>
  <c r="L19" i="22"/>
  <c r="M19" i="22" s="1"/>
  <c r="I19" i="22"/>
  <c r="L18" i="22"/>
  <c r="I18" i="22"/>
  <c r="L17" i="22"/>
  <c r="I17" i="22"/>
  <c r="M17" i="22" s="1"/>
  <c r="L16" i="22"/>
  <c r="I16" i="22"/>
  <c r="M16" i="22" s="1"/>
  <c r="L15" i="22"/>
  <c r="M15" i="22" s="1"/>
  <c r="I15" i="22"/>
  <c r="L14" i="22"/>
  <c r="I14" i="22"/>
  <c r="M14" i="22" s="1"/>
  <c r="L13" i="22"/>
  <c r="I13" i="22"/>
  <c r="M13" i="22" s="1"/>
  <c r="B17" i="22" l="1"/>
  <c r="C17" i="22"/>
  <c r="B16" i="22"/>
  <c r="C16" i="22"/>
  <c r="B17" i="23"/>
  <c r="C17" i="23"/>
  <c r="C16" i="23"/>
  <c r="B16" i="23"/>
  <c r="C17" i="24"/>
  <c r="B17" i="24"/>
  <c r="C16" i="24"/>
  <c r="B16" i="24"/>
  <c r="B17" i="25"/>
  <c r="C17" i="25"/>
  <c r="B16" i="25"/>
  <c r="C16" i="25"/>
  <c r="B16" i="26"/>
  <c r="C16" i="26"/>
  <c r="B17" i="27"/>
  <c r="C17" i="27"/>
  <c r="B16" i="27"/>
  <c r="C16" i="27"/>
  <c r="M17" i="28"/>
  <c r="C17" i="28" s="1"/>
  <c r="B17" i="28"/>
  <c r="C16" i="28"/>
  <c r="B16" i="28"/>
  <c r="B16" i="30"/>
  <c r="C16" i="30"/>
  <c r="M20" i="30"/>
  <c r="C20" i="30" s="1"/>
  <c r="M14" i="30"/>
  <c r="B14" i="30" s="1"/>
  <c r="B20" i="30"/>
  <c r="B21" i="24"/>
  <c r="C21" i="24"/>
  <c r="C13" i="22"/>
  <c r="B13" i="22"/>
  <c r="B14" i="26"/>
  <c r="C14" i="26"/>
  <c r="C24" i="26"/>
  <c r="B24" i="26"/>
  <c r="B26" i="22"/>
  <c r="C26" i="22"/>
  <c r="C13" i="28"/>
  <c r="B13" i="28"/>
  <c r="B25" i="30"/>
  <c r="C25" i="30"/>
  <c r="B24" i="25"/>
  <c r="C24" i="25"/>
  <c r="B26" i="29"/>
  <c r="C26" i="29"/>
  <c r="B22" i="27"/>
  <c r="C22" i="27"/>
  <c r="B25" i="23"/>
  <c r="C25" i="23"/>
  <c r="B26" i="26"/>
  <c r="C26" i="26"/>
  <c r="M18" i="30"/>
  <c r="C18" i="30" s="1"/>
  <c r="B15" i="30"/>
  <c r="C15" i="30"/>
  <c r="B18" i="30"/>
  <c r="B17" i="30"/>
  <c r="C17" i="30"/>
  <c r="M18" i="29"/>
  <c r="B18" i="29" s="1"/>
  <c r="B15" i="29"/>
  <c r="C15" i="29"/>
  <c r="M18" i="28"/>
  <c r="C18" i="28" s="1"/>
  <c r="B18" i="28"/>
  <c r="M15" i="28"/>
  <c r="C15" i="28" s="1"/>
  <c r="M18" i="27"/>
  <c r="B18" i="27" s="1"/>
  <c r="B15" i="27"/>
  <c r="C15" i="27"/>
  <c r="M18" i="26"/>
  <c r="C18" i="26" s="1"/>
  <c r="B18" i="26"/>
  <c r="B15" i="26"/>
  <c r="C15" i="26"/>
  <c r="B18" i="25"/>
  <c r="C18" i="25"/>
  <c r="B15" i="25"/>
  <c r="C15" i="25"/>
  <c r="B15" i="24"/>
  <c r="C15" i="24"/>
  <c r="B19" i="24"/>
  <c r="C19" i="24"/>
  <c r="M18" i="24"/>
  <c r="B20" i="23"/>
  <c r="C20" i="23"/>
  <c r="B19" i="23"/>
  <c r="C19" i="23"/>
  <c r="B18" i="23"/>
  <c r="C18" i="23"/>
  <c r="B14" i="23"/>
  <c r="C14" i="23"/>
  <c r="B15" i="22"/>
  <c r="C15" i="22"/>
  <c r="B19" i="22"/>
  <c r="C19" i="22"/>
  <c r="B14" i="22"/>
  <c r="C14" i="22"/>
  <c r="M18" i="22"/>
  <c r="M17" i="26"/>
  <c r="M25" i="25"/>
  <c r="J29" i="22"/>
  <c r="G29" i="30"/>
  <c r="J29" i="24"/>
  <c r="J29" i="26"/>
  <c r="J29" i="30"/>
  <c r="J29" i="23"/>
  <c r="J29" i="25"/>
  <c r="J29" i="28"/>
  <c r="G29" i="25"/>
  <c r="K28" i="5"/>
  <c r="H28" i="5"/>
  <c r="J28" i="5"/>
  <c r="G28" i="5"/>
  <c r="V34" i="30"/>
  <c r="D34" i="29"/>
  <c r="V34" i="28"/>
  <c r="D34" i="28"/>
  <c r="V34" i="27"/>
  <c r="D34" i="27"/>
  <c r="V34" i="26"/>
  <c r="D34" i="26"/>
  <c r="V34" i="25"/>
  <c r="D34" i="25"/>
  <c r="V34" i="24"/>
  <c r="D34" i="24"/>
  <c r="V34" i="23"/>
  <c r="D34" i="23"/>
  <c r="V34" i="22"/>
  <c r="D34" i="22"/>
  <c r="D34" i="30"/>
  <c r="V34" i="29"/>
  <c r="V33" i="5"/>
  <c r="D33" i="5"/>
  <c r="L17" i="5"/>
  <c r="L14" i="5"/>
  <c r="L15" i="5"/>
  <c r="L16" i="5"/>
  <c r="L18" i="5"/>
  <c r="L19" i="5"/>
  <c r="L20" i="5"/>
  <c r="L21" i="5"/>
  <c r="L22" i="5"/>
  <c r="L23" i="5"/>
  <c r="L24" i="5"/>
  <c r="L25" i="5"/>
  <c r="L26" i="5"/>
  <c r="L27" i="5"/>
  <c r="L13" i="5"/>
  <c r="C14" i="30" l="1"/>
  <c r="B15" i="28"/>
  <c r="B17" i="26"/>
  <c r="C17" i="26"/>
  <c r="B25" i="25"/>
  <c r="C25" i="25"/>
  <c r="C18" i="27"/>
  <c r="C18" i="29"/>
  <c r="B18" i="24"/>
  <c r="C18" i="24"/>
  <c r="B18" i="22"/>
  <c r="C18" i="22"/>
  <c r="K71" i="3" l="1"/>
  <c r="K70" i="3"/>
  <c r="K72" i="3"/>
  <c r="E40" i="13" l="1"/>
  <c r="I13" i="5"/>
  <c r="I14" i="5"/>
  <c r="I15" i="5"/>
  <c r="M15" i="5" s="1"/>
  <c r="B67" i="13"/>
  <c r="C65" i="13"/>
  <c r="D63" i="13"/>
  <c r="E62" i="13"/>
  <c r="E61" i="13"/>
  <c r="D61" i="13"/>
  <c r="C61" i="13"/>
  <c r="B61" i="13"/>
  <c r="E60" i="13"/>
  <c r="D60" i="13"/>
  <c r="C60" i="13"/>
  <c r="B60" i="13"/>
  <c r="E59" i="13"/>
  <c r="D59" i="13"/>
  <c r="C59" i="13"/>
  <c r="B59" i="13"/>
  <c r="E58" i="13"/>
  <c r="D58" i="13"/>
  <c r="C58" i="13"/>
  <c r="B58" i="13"/>
  <c r="E57" i="13"/>
  <c r="D57" i="13"/>
  <c r="C57" i="13"/>
  <c r="B57" i="13"/>
  <c r="E56" i="13"/>
  <c r="D56" i="13"/>
  <c r="C56" i="13"/>
  <c r="B56" i="13"/>
  <c r="E55" i="13"/>
  <c r="D55" i="13"/>
  <c r="C55" i="13"/>
  <c r="B55" i="13"/>
  <c r="E54" i="13"/>
  <c r="D54" i="13"/>
  <c r="C54" i="13"/>
  <c r="B54" i="13"/>
  <c r="E53" i="13"/>
  <c r="D53" i="13"/>
  <c r="C53" i="13"/>
  <c r="B53" i="13"/>
  <c r="E52" i="13"/>
  <c r="D52" i="13"/>
  <c r="C52" i="13"/>
  <c r="B52" i="13"/>
  <c r="E51" i="13"/>
  <c r="D51" i="13"/>
  <c r="C51" i="13"/>
  <c r="B51" i="13"/>
  <c r="E50" i="13"/>
  <c r="D50" i="13"/>
  <c r="C50" i="13"/>
  <c r="B50" i="13"/>
  <c r="E49" i="13"/>
  <c r="D49" i="13"/>
  <c r="C49" i="13"/>
  <c r="B49" i="13"/>
  <c r="E48" i="13"/>
  <c r="D48" i="13"/>
  <c r="C48" i="13"/>
  <c r="B48" i="13"/>
  <c r="E47" i="13"/>
  <c r="D47" i="13"/>
  <c r="C47" i="13"/>
  <c r="B47" i="13"/>
  <c r="C44" i="13"/>
  <c r="E39" i="13"/>
  <c r="D39" i="13"/>
  <c r="C39" i="13"/>
  <c r="B39" i="13"/>
  <c r="E38" i="13"/>
  <c r="D38" i="13"/>
  <c r="C38" i="13"/>
  <c r="B38" i="13"/>
  <c r="E37" i="13"/>
  <c r="D37" i="13"/>
  <c r="C37" i="13"/>
  <c r="B37" i="13"/>
  <c r="E36" i="13"/>
  <c r="D36" i="13"/>
  <c r="C36" i="13"/>
  <c r="B36" i="13"/>
  <c r="E35" i="13"/>
  <c r="D35" i="13"/>
  <c r="C35" i="13"/>
  <c r="B35" i="13"/>
  <c r="E34" i="13"/>
  <c r="D34" i="13"/>
  <c r="C34" i="13"/>
  <c r="B34" i="13"/>
  <c r="E33" i="13"/>
  <c r="D33" i="13"/>
  <c r="C33" i="13"/>
  <c r="B33" i="13"/>
  <c r="E32" i="13"/>
  <c r="D32" i="13"/>
  <c r="C32" i="13"/>
  <c r="B32" i="13"/>
  <c r="E31" i="13"/>
  <c r="D31" i="13"/>
  <c r="C31" i="13"/>
  <c r="B31" i="13"/>
  <c r="E30" i="13"/>
  <c r="D30" i="13"/>
  <c r="C30" i="13"/>
  <c r="B30" i="13"/>
  <c r="E29" i="13"/>
  <c r="D29" i="13"/>
  <c r="C29" i="13"/>
  <c r="B29" i="13"/>
  <c r="E28" i="13"/>
  <c r="D28" i="13"/>
  <c r="C28" i="13"/>
  <c r="B28" i="13"/>
  <c r="E27" i="13"/>
  <c r="D27" i="13"/>
  <c r="C27" i="13"/>
  <c r="B27" i="13"/>
  <c r="E26" i="13"/>
  <c r="D26" i="13"/>
  <c r="C26" i="13"/>
  <c r="B26" i="13"/>
  <c r="E25" i="13"/>
  <c r="D25" i="13"/>
  <c r="C25" i="13"/>
  <c r="B25" i="13"/>
  <c r="C22" i="13"/>
  <c r="C20" i="13"/>
  <c r="C19" i="13"/>
  <c r="C18" i="13"/>
  <c r="C17" i="13"/>
  <c r="C16" i="13"/>
  <c r="C15" i="13"/>
  <c r="C14" i="13"/>
  <c r="C13" i="13"/>
  <c r="C12" i="13"/>
  <c r="C11" i="13"/>
  <c r="C10" i="13"/>
  <c r="B68" i="13" s="1"/>
  <c r="C9" i="13"/>
  <c r="C8" i="13"/>
  <c r="B4" i="13"/>
  <c r="D62" i="13"/>
  <c r="M27" i="5"/>
  <c r="I27" i="5"/>
  <c r="I26" i="5"/>
  <c r="M26" i="5" s="1"/>
  <c r="M25" i="5"/>
  <c r="I25" i="5"/>
  <c r="M24" i="5"/>
  <c r="I24" i="5"/>
  <c r="M23" i="5"/>
  <c r="I23" i="5"/>
  <c r="M22" i="5"/>
  <c r="I22" i="5"/>
  <c r="M21" i="5"/>
  <c r="I21" i="5"/>
  <c r="I20" i="5"/>
  <c r="I19" i="5"/>
  <c r="I18" i="5"/>
  <c r="I17" i="5"/>
  <c r="M17" i="5" s="1"/>
  <c r="I16" i="5"/>
  <c r="M16" i="5" s="1"/>
  <c r="A4" i="3"/>
  <c r="A3" i="3"/>
  <c r="E10" i="4"/>
  <c r="C27" i="5" l="1"/>
  <c r="C22" i="5"/>
  <c r="C23" i="5"/>
  <c r="C24" i="5"/>
  <c r="C15" i="5"/>
  <c r="C16" i="5"/>
  <c r="C26" i="5"/>
  <c r="B25" i="5"/>
  <c r="C25" i="5"/>
  <c r="B21" i="5"/>
  <c r="C21" i="5"/>
  <c r="B17" i="5"/>
  <c r="C17" i="5"/>
  <c r="G29" i="5"/>
  <c r="D40" i="13"/>
  <c r="J29" i="5"/>
  <c r="D41" i="13" s="1"/>
  <c r="M19" i="5"/>
  <c r="M18" i="5"/>
  <c r="M14" i="5"/>
  <c r="M20" i="5"/>
  <c r="B24" i="5"/>
  <c r="B16" i="5"/>
  <c r="M13" i="5"/>
  <c r="B22" i="5"/>
  <c r="B26" i="5"/>
  <c r="B15" i="5"/>
  <c r="B23" i="5"/>
  <c r="B27" i="5"/>
  <c r="C14" i="5" l="1"/>
  <c r="E7" i="27"/>
  <c r="E7" i="30"/>
  <c r="E7" i="25"/>
  <c r="E7" i="26"/>
  <c r="C18" i="5"/>
  <c r="E8" i="22"/>
  <c r="E8" i="23"/>
  <c r="E8" i="26"/>
  <c r="E8" i="28"/>
  <c r="E8" i="27"/>
  <c r="E8" i="30"/>
  <c r="E8" i="29"/>
  <c r="C20" i="5"/>
  <c r="C19" i="5"/>
  <c r="B13" i="5"/>
  <c r="C13" i="5"/>
  <c r="B19" i="5"/>
  <c r="B18" i="5"/>
  <c r="B14" i="5"/>
  <c r="B20" i="5"/>
  <c r="E8" i="5" l="1"/>
  <c r="E8" i="24"/>
  <c r="E8" i="25"/>
  <c r="E7" i="28"/>
  <c r="E7" i="23"/>
  <c r="E7" i="24"/>
  <c r="E7" i="22"/>
  <c r="E7" i="29"/>
  <c r="E7" i="5"/>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Clarisse Da Luz Saldanha De Vasconcelos</author>
  </authors>
  <commentList>
    <comment ref="B70" authorId="0" shapeId="2049" xr:uid="{523AE4B5-1C37-4BEB-94A6-DB6B14355FF9}">
      <text>
        <r>
          <rPr>
            <sz val="10"/>
            <color indexed="81"/>
            <rFont val="Tahoma"/>
            <family val="2"/>
          </rPr>
          <t>As Instituições de Ensino Superior devem submeter no SIMGES:
a) Os pedidos ao abrigo da alínea a) do n.º 1 do artigo 76.º-B do RJGDES;
b) Os pedidos ao abrigo da alínea b) do n.º 1 do artigo 76.º-B do RJGDES, desde que sejam referentes a acreditações de ACEF submetidos na antiga plataforma da A3ES.
O processo de registo de alterações de ACEF que sejam submetidos à A3ES para acreditação no novo SI A3ES, ou seja, a partir de 2023, será iniciado automaticamente com a decisão de acreditação e comunicação de todos elementos caracterizadores pela A3ES, podendo a IES ou a A3ES serem envolvidas no processo de registo apenas para esclarecer/confirmar os dados submetidos.</t>
        </r>
        <r>
          <rPr>
            <b/>
            <sz val="9"/>
            <color indexed="81"/>
            <rFont val="Tahoma"/>
            <family val="2"/>
          </rPr>
          <t xml:space="preserve">
</t>
        </r>
      </text>
      <mc:AlternateContent xmlns:mc="http://schemas.openxmlformats.org/markup-compatibility/2006">
        <mc:Choice Requires="v"/>
        <mc:Fallback>
          <commentPr defaultSize="0" autoFill="0" autoLine="0">
            <anchor>
              <from>
                <xdr:col>8</xdr:col>
                <xdr:colOff>142875</xdr:colOff>
                <xdr:row>67</xdr:row>
                <xdr:rowOff>419100</xdr:rowOff>
              </from>
              <to>
                <xdr:col>10</xdr:col>
                <xdr:colOff>2000250</xdr:colOff>
                <xdr:row>80</xdr:row>
                <xdr:rowOff>133350</xdr:rowOff>
              </to>
            </anchor>
          </commentPr>
        </mc:Fallback>
      </mc:AlternateContent>
    </comment>
  </commentList>
</comments>
</file>

<file path=xl/sharedStrings.xml><?xml version="1.0" encoding="utf-8"?>
<sst xmlns="http://purl.oclc.org/ooxml/spreadsheetml/main" count="2313" uniqueCount="402">
  <si>
    <t>INSTRUÇÕES DE PREENCHIMENTO</t>
  </si>
  <si>
    <t>Formulário A - Sistematização e fundamentação da alteração</t>
  </si>
  <si>
    <t>1.</t>
  </si>
  <si>
    <t>2.</t>
  </si>
  <si>
    <t>Formulário B - Caracterização geral do curso na sequência da alteração</t>
  </si>
  <si>
    <t>Este formulário é preenchido com a caracterização geral do curso resultante da alteração.</t>
  </si>
  <si>
    <t>Formulário A
Sistematização e fundamentação da alteração</t>
  </si>
  <si>
    <t>Antes de preencher, ler a folha «Instruções»</t>
  </si>
  <si>
    <t>Indique com Sim ou Não se as alterações propostas a registo respeitam a algum ou alguns dos itens assinalados:</t>
  </si>
  <si>
    <t>Nota sumária sobre as razões da alteração:</t>
  </si>
  <si>
    <t>A alteração proposta a registo é efetuada ao abrigo de qual alínea do n.º 1 do artigo 76.º-B do regime jurídico dos graus e diplomas do ensino superior (RJGDES)?</t>
  </si>
  <si>
    <t>Se é efetuada ao abrigo da alínea b), indique com "X" qual o documento onde foi proposta a alteração autorizada pela A3ES:</t>
  </si>
  <si>
    <t>Projeto do texto que, após o registo, será publicado no Diário da República:</t>
  </si>
  <si>
    <t>Formulário B
Caracterização geral do curso na sequência da alteração</t>
  </si>
  <si>
    <t>Instituição ou estabelecimento de ensino superior:</t>
  </si>
  <si>
    <t>Denominação do curso:</t>
  </si>
  <si>
    <t>Denominação do curso em inglês:</t>
  </si>
  <si>
    <t>Se sim, ao abrigo de que alínea?</t>
  </si>
  <si>
    <t>Área científica predominante:</t>
  </si>
  <si>
    <t>Número de créditos, segundo o sistema europeu de transferência de créditos, necessário à obtenção do grau ou diploma:</t>
  </si>
  <si>
    <t xml:space="preserve"> ECTS</t>
  </si>
  <si>
    <t>Opções, ramos, ou outras formas de organização de percursos alternativos em que o curso se estrutura:</t>
  </si>
  <si>
    <t>Observações:</t>
  </si>
  <si>
    <t>Áreas científicas e créditos que devem ser reunidos para a obtenção do grau ou diploma</t>
  </si>
  <si>
    <t>Opção, ramo, ou outra forma de organização de percursos alternativos em que o curso se estrutura:</t>
  </si>
  <si>
    <t>Áreas Científicas</t>
  </si>
  <si>
    <t>Sigla</t>
  </si>
  <si>
    <t>ACREDITADO PELA A3ES</t>
  </si>
  <si>
    <t>PROPOSTA</t>
  </si>
  <si>
    <t>Créditos</t>
  </si>
  <si>
    <t>Obrigatórios</t>
  </si>
  <si>
    <t>Opcionais</t>
  </si>
  <si>
    <t>Coluna1</t>
  </si>
  <si>
    <t>Coluna2</t>
  </si>
  <si>
    <t>Coluna3</t>
  </si>
  <si>
    <t>Coluna4</t>
  </si>
  <si>
    <t>Coluna5</t>
  </si>
  <si>
    <t>Coluna6</t>
  </si>
  <si>
    <t>Coluna7</t>
  </si>
  <si>
    <t>Coluna8</t>
  </si>
  <si>
    <t>Coluna9</t>
  </si>
  <si>
    <t>Coluna10</t>
  </si>
  <si>
    <t>5%</t>
  </si>
  <si>
    <t>Fundamentais</t>
  </si>
  <si>
    <t>(não fundamentais)</t>
  </si>
  <si>
    <t>e Opcionais</t>
  </si>
  <si>
    <t>Subtotal</t>
  </si>
  <si>
    <t>Total</t>
  </si>
  <si>
    <t>T</t>
  </si>
  <si>
    <t>TP</t>
  </si>
  <si>
    <t>PL</t>
  </si>
  <si>
    <t>TC</t>
  </si>
  <si>
    <t>S</t>
  </si>
  <si>
    <t>E</t>
  </si>
  <si>
    <t>OT</t>
  </si>
  <si>
    <t>O</t>
  </si>
  <si>
    <t>Horas totais de contacto</t>
  </si>
  <si>
    <t>Obrigatórias</t>
  </si>
  <si>
    <t>Área de educação e formação</t>
  </si>
  <si>
    <t>Chamadas de atenção</t>
  </si>
  <si>
    <t>Grau ou diploma</t>
  </si>
  <si>
    <t>Alínea</t>
  </si>
  <si>
    <t>Duração do curso</t>
  </si>
  <si>
    <t>Ano curricular</t>
  </si>
  <si>
    <t>Tipo</t>
  </si>
  <si>
    <t>Percursos Alternativos</t>
  </si>
  <si>
    <t>010 - Programas de base</t>
  </si>
  <si>
    <t>Nos termos do disposto na alínea d) do n.º 2 da Deliberação n.º 2392/2013, só é permitida a alteração das áreas de formação fundamentais até 5 pontos percentuais. Se esta alteração é resultado de audição à A3ES, anexe o comprovativo desse mesmo resultado.</t>
  </si>
  <si>
    <t>Licenciatura</t>
  </si>
  <si>
    <t>a)</t>
  </si>
  <si>
    <t>Sim</t>
  </si>
  <si>
    <t>Anos</t>
  </si>
  <si>
    <t>1.º</t>
  </si>
  <si>
    <t>Anual</t>
  </si>
  <si>
    <t>Criação</t>
  </si>
  <si>
    <t>080 - Alfabetização</t>
  </si>
  <si>
    <t>Nos termos do disposto na alínea e) i) do n.º 2 da Deliberação n.º 2392/2013, só é permitida a alteração das áreas de formação obrigatórias até 3 pontos percentuais. Se esta alteração é resultado de audição à A3ES, anexe o comprovativo desse mesmo resultado.</t>
  </si>
  <si>
    <t>Mestrado integrado</t>
  </si>
  <si>
    <t>b)</t>
  </si>
  <si>
    <t>Não</t>
  </si>
  <si>
    <t>Semestres</t>
  </si>
  <si>
    <t>2.º</t>
  </si>
  <si>
    <t>Semestral</t>
  </si>
  <si>
    <t>Supressão</t>
  </si>
  <si>
    <t>090 - Desenvolvimento pessoal</t>
  </si>
  <si>
    <t>Nos termos do disposto na alínea g) do n.º 2 da Deliberação n.º 2392/2013, só é permitida a variação do número de horas de contacto até ao limite de 15% do seu total. Se esta alteração é resultado de audição à A3ES, anexe o comprovativo desse mesmo resultado.</t>
  </si>
  <si>
    <t>Mestrado</t>
  </si>
  <si>
    <t>c)</t>
  </si>
  <si>
    <t>Trimestres</t>
  </si>
  <si>
    <t>3.º</t>
  </si>
  <si>
    <t>1.º Semestre</t>
  </si>
  <si>
    <t>Fusão</t>
  </si>
  <si>
    <t>140 - Formação de professores/formadores e ciências da educação</t>
  </si>
  <si>
    <t>Doutoramento</t>
  </si>
  <si>
    <t>Outros</t>
  </si>
  <si>
    <t>4.º</t>
  </si>
  <si>
    <t>2.º Semestre</t>
  </si>
  <si>
    <t>Alteração de denominação</t>
  </si>
  <si>
    <t>142 - Ciências da educação</t>
  </si>
  <si>
    <t>5.º</t>
  </si>
  <si>
    <t>Trimestral</t>
  </si>
  <si>
    <t>Não Aplicável</t>
  </si>
  <si>
    <t>143 - Formação de educadores de infância</t>
  </si>
  <si>
    <t>6.º</t>
  </si>
  <si>
    <t>1.º Trimestre</t>
  </si>
  <si>
    <t>144 - Formação de professores do ensino básico (1.º e 2.º ciclos)</t>
  </si>
  <si>
    <t>2.º Trimestre</t>
  </si>
  <si>
    <t>145 - Formação de professores de áreas disciplinares específicas</t>
  </si>
  <si>
    <t>3.º Trimestre</t>
  </si>
  <si>
    <t>146 - Formação de professores e formadores de áreas tecnológicas</t>
  </si>
  <si>
    <t>Outra</t>
  </si>
  <si>
    <t>149 - Formação de professores/formadores e ciências da educação - programas não classificados noutra área de formação</t>
  </si>
  <si>
    <t>210- Artes</t>
  </si>
  <si>
    <t>211 - Belas-artes</t>
  </si>
  <si>
    <t>212 - Artes do espetáculo</t>
  </si>
  <si>
    <t>213 - Audiovisuais e produção dos media</t>
  </si>
  <si>
    <t>214 - Design</t>
  </si>
  <si>
    <t>215 - Artesanato</t>
  </si>
  <si>
    <t>219 - Artes - programas não classificados noutra área de formação</t>
  </si>
  <si>
    <t>220 - Humanidades</t>
  </si>
  <si>
    <t>221 - Religião e teologia</t>
  </si>
  <si>
    <t>222 - Línguas e literaturas estrangeiras</t>
  </si>
  <si>
    <t>223 - Língua e literatura materna</t>
  </si>
  <si>
    <t>225 - História e arqueologia</t>
  </si>
  <si>
    <t>226 - Filosofia e ética</t>
  </si>
  <si>
    <t>229 - Humanidades - programas não classificados noutra área de formação</t>
  </si>
  <si>
    <t>310 - Ciências sociais e do comportamento</t>
  </si>
  <si>
    <t>311 - Psicologia</t>
  </si>
  <si>
    <t>312 - Sociologia e outros estudos</t>
  </si>
  <si>
    <t>313 - Ciência política e cidadania</t>
  </si>
  <si>
    <t>314 - Economia</t>
  </si>
  <si>
    <t>319 - Ciências sociais e do comportamento - programas não classificados noutra área de formação</t>
  </si>
  <si>
    <t>320 -Informação e jornalismo</t>
  </si>
  <si>
    <t>321 - Jornalismo e reportagem</t>
  </si>
  <si>
    <t>322 - Biblioteconomia, arquivo e documentação (BAD)</t>
  </si>
  <si>
    <t>329 - Informação e jornalismo - programas não classificados noutra área de formação</t>
  </si>
  <si>
    <t>340 - Ciências empresariais</t>
  </si>
  <si>
    <t>341 - Comércio</t>
  </si>
  <si>
    <r>
      <t xml:space="preserve">342 - </t>
    </r>
    <r>
      <rPr>
        <i/>
        <sz val="9"/>
        <color rgb="FF000000"/>
        <rFont val="Calibri"/>
        <family val="2"/>
      </rPr>
      <t>Marketing</t>
    </r>
    <r>
      <rPr>
        <sz val="9"/>
        <color rgb="FF000000"/>
        <rFont val="Calibri"/>
        <family val="2"/>
      </rPr>
      <t xml:space="preserve"> e publicidade</t>
    </r>
  </si>
  <si>
    <t>343 - Finanças, banca e seguros</t>
  </si>
  <si>
    <t>344 - Contabilidade e fiscalidade</t>
  </si>
  <si>
    <t>345 - Gestão e administração</t>
  </si>
  <si>
    <t>346 - Secretariado e trabalho administrativo</t>
  </si>
  <si>
    <t>347 - Enquadramento na organização/empresa</t>
  </si>
  <si>
    <t>349 - Ciências empresariais - programas não classificados noutra área de formação</t>
  </si>
  <si>
    <t>380 - Direito</t>
  </si>
  <si>
    <t>420 - Ciências da vida</t>
  </si>
  <si>
    <t>421 - Biologia e bioquímica</t>
  </si>
  <si>
    <t>422 - Ciências do ambiente</t>
  </si>
  <si>
    <t>429 - Ciências da vida - programas não classificados noutra área de formação</t>
  </si>
  <si>
    <t>440 - Ciências físicas</t>
  </si>
  <si>
    <t>441 - Física</t>
  </si>
  <si>
    <t>442 - Química</t>
  </si>
  <si>
    <t>443 - Ciências da terra</t>
  </si>
  <si>
    <t>449 - Ciências físicas - programas não classificados noutra área de formação</t>
  </si>
  <si>
    <t>460 - Matemática e estatística</t>
  </si>
  <si>
    <t>461 - Matemática</t>
  </si>
  <si>
    <t>462 - Estatística</t>
  </si>
  <si>
    <t>469 - Matemática e estatística - programas não classificados noutra área de formação</t>
  </si>
  <si>
    <t>480 - Informática</t>
  </si>
  <si>
    <t>481 - Ciências informáticas</t>
  </si>
  <si>
    <t>482 - Informática na ótica do utilizador</t>
  </si>
  <si>
    <t>489 - Informática - programas não classificados noutra área de formação</t>
  </si>
  <si>
    <t>520 - Engenharia e técnicas afins</t>
  </si>
  <si>
    <t>521 - Metalurgia e metalomecânica</t>
  </si>
  <si>
    <t>522 - Eletricidade e energia</t>
  </si>
  <si>
    <t>523 - Eletrónica e automação</t>
  </si>
  <si>
    <t>524 - Tecnologia dos processos químicos</t>
  </si>
  <si>
    <t>525 - Construção e reparação de veículos a motor</t>
  </si>
  <si>
    <t>529 - Engenharia e técnicas afins - programas não classificados noutra área de formação</t>
  </si>
  <si>
    <t>540 - Indústrias transformadoras</t>
  </si>
  <si>
    <t>541 - Indústrias alimentares</t>
  </si>
  <si>
    <t>542 - Indústrias do têxtil, vestuário, calçado e couro</t>
  </si>
  <si>
    <t>543 - Materiais (indústrias da madeira, cortiça, papel, plástico, vidro e outros)</t>
  </si>
  <si>
    <t>544 - Indústrias extrativas</t>
  </si>
  <si>
    <t>549 - Indústrias transformadoras - programas não classificados noutra área de formação</t>
  </si>
  <si>
    <t>580 - Arquitetura e construção</t>
  </si>
  <si>
    <t>581 - Arquitetura e urbanismo</t>
  </si>
  <si>
    <t>582 - Construção civil e engenharia civil</t>
  </si>
  <si>
    <t>589 - Arquitetura e construção - programas não classificados noutra área de formação</t>
  </si>
  <si>
    <t>620 - Agricultura, silvicultura e pescas</t>
  </si>
  <si>
    <t>621 - Produção agrícola e animal</t>
  </si>
  <si>
    <t>622 - Floricultura e jardinagem</t>
  </si>
  <si>
    <t>623 - Silvicultura e caça</t>
  </si>
  <si>
    <t>624 - Pescas</t>
  </si>
  <si>
    <t>629 - Agricultura, silvicultura e pescas - programas não classificados noutra área de formação</t>
  </si>
  <si>
    <t>640 - Ciências veterinárias</t>
  </si>
  <si>
    <t>720 - Saúde</t>
  </si>
  <si>
    <t>721 - Medicina</t>
  </si>
  <si>
    <t>723 - Enfermagem</t>
  </si>
  <si>
    <t>724 - Ciências dentárias</t>
  </si>
  <si>
    <t>725 - Tecnologias de diagnóstico e terapêutica</t>
  </si>
  <si>
    <t>726 - Terapia e reabilitação</t>
  </si>
  <si>
    <t>727 - Ciências farmacêuticas</t>
  </si>
  <si>
    <t>729 - Saúde - programas não classificados noutra área de formação</t>
  </si>
  <si>
    <t>760 - Serviços sociais</t>
  </si>
  <si>
    <t>761 - Serviços de apoio a crianças e jovens</t>
  </si>
  <si>
    <t>762 - Trabalho social e orientação</t>
  </si>
  <si>
    <t>769 - Serviços sociais - programas não classificados noutra área de formação</t>
  </si>
  <si>
    <t>810 - Serviços pessoais</t>
  </si>
  <si>
    <t>811 - Hotelaria e restauração</t>
  </si>
  <si>
    <t>812 - Turismo e lazer</t>
  </si>
  <si>
    <t>813 - Desporto</t>
  </si>
  <si>
    <t>814 - Serviços domésticos</t>
  </si>
  <si>
    <t>815 -Cuidados de beleza</t>
  </si>
  <si>
    <t>819 - Serviços pessoais - programas não classificados noutra área de formação</t>
  </si>
  <si>
    <t>840 - Serviços de transporte</t>
  </si>
  <si>
    <t>850 - Proteção do ambiente</t>
  </si>
  <si>
    <t>851 - Tecnologia de proteção do ambiente</t>
  </si>
  <si>
    <t>852 - Ambientes naturais e vida selvagem</t>
  </si>
  <si>
    <t>853 - Serviços de saúde pública</t>
  </si>
  <si>
    <t>859 - Proteção do ambiente - programas não classificados noutra área de formação</t>
  </si>
  <si>
    <t>860 - Serviços de segurança</t>
  </si>
  <si>
    <t>861 - Proteção de pessoas e bens</t>
  </si>
  <si>
    <t>862 - Segurança e higiene no trabalho</t>
  </si>
  <si>
    <t>863 - Segurança militar</t>
  </si>
  <si>
    <t>869 - Serviços de segurança - programas não classificados noutra área de formação</t>
  </si>
  <si>
    <t>999 - Desconhecido ou não especificado</t>
  </si>
  <si>
    <t>Diário da República</t>
  </si>
  <si>
    <t>ANEXO</t>
  </si>
  <si>
    <t>1.   Estabelecimento de ensino:</t>
  </si>
  <si>
    <t>2.   Unidade orgânica:</t>
  </si>
  <si>
    <t>3.   Grau ou diploma:</t>
  </si>
  <si>
    <t>4.   Ciclo de estudos:</t>
  </si>
  <si>
    <t xml:space="preserve">5.   Área científica predominante: </t>
  </si>
  <si>
    <t xml:space="preserve">6.   Número de créditos, segundo o sistema europeu de transferência de créditos, necessário à obtenção do grau ou diploma: </t>
  </si>
  <si>
    <t xml:space="preserve">7.   Duração normal do ciclo de estudos: </t>
  </si>
  <si>
    <t xml:space="preserve">8.   Opções, ramos, ou outras formas de organização de percursos alternativos em que o ciclo de estudos se estrutura: </t>
  </si>
  <si>
    <t xml:space="preserve">9.   Estrutura Curricular: </t>
  </si>
  <si>
    <t xml:space="preserve">Percurso Alternativo: </t>
  </si>
  <si>
    <t xml:space="preserve">10.   Observações: </t>
  </si>
  <si>
    <t xml:space="preserve">11.   Plano de estudos: </t>
  </si>
  <si>
    <t>Nos termos do disposto na alínea d) do n.º 2 da Deliberação n.º 1015/2024, só é permitida a alteração das áreas de formação fundamentais até 5 pontos percentuais. Se esta alteração é resultado de audição à A3ES, anexe o comprovativo desse mesmo resultado.</t>
  </si>
  <si>
    <t>Nos termos do disposto na alínea e) i) do n.º 2 da Deliberação n.º 1015/2024, só é permitida a alteração das áreas de formação obrigatórias até 5 pontos percentuais. Se esta alteração é resultado de audição à A3ES, anexe o comprovativo desse mesmo resultado.</t>
  </si>
  <si>
    <t>Percentagem
(%)</t>
  </si>
  <si>
    <t>Atenção: Os pedidos de registo de alteração só podem ser submetidos ao abrigo da alínea a) ou da alínea b), pelo que  não poderão ser efetuados pedidos de registo de alteração ao abrigo das duas alíneas em simultâneo.</t>
  </si>
  <si>
    <t>Manual do SIMGES</t>
  </si>
  <si>
    <t>Para informação mais detalhada, consultar:</t>
  </si>
  <si>
    <t>Indicar «Sim» para cada um dos itens conforme se apliquem à alteração proposta para registo.
Na eventualidade de haver outras alterações propostas a registo, indicar «Sim» no item «Outras alterações», concretizando quais na caixa de texto.
Atenção: No quadro relativo às alterações dos percursos alternativos, identificar todos os percursos alternativos atuais e propostos, indicando a alteração introduzida:
    a) Criação: no caso do percurso alternativo ser criado com a alteração proposta a registo;
    b) Supressão:  no caso do percurso alternativo ser suprimido com a alteração proposta a registo;
    c) Fusão:  no caso de dois ou mais percursos alternativos se fundirem com a alteração proposta a registo (Atenção: a Fusão pode implicar também alteração de denominação);
    d) Alteração de denominação: no caso do percurso alternativo mudar de denominação com a alteração proposta a registo;
    e) Não Aplicável (N/A): no caso do percurso alternativo não sofrer nenhuma alteração.</t>
  </si>
  <si>
    <t>1. Alterações propostas a registo</t>
  </si>
  <si>
    <t>Indicar quais as razões da alteração proposta a registo.</t>
  </si>
  <si>
    <t>2. Nota sumária sobre as razões da alteração</t>
  </si>
  <si>
    <t>3. A alteração proposta a registo é efetuada ao abrigo de qual alínea do n.º 1 do artigo 76.º-B do regime jurídico dos graus e diplomas do ensino superior?</t>
  </si>
  <si>
    <t>4. Se é efetuada ao abrigo da alínea b), indique com "X" qual o documento onde foi proposta a alteração autorizada pela A3ES</t>
  </si>
  <si>
    <t>1. Instituição ou estabelecimento de ensino superior</t>
  </si>
  <si>
    <t>Indique o nome oficial da instituição de ensino superior ou estabelecimento de ensino superior que ministra o curso.
Exemplos: Instituto Politécnico do Porto; Instituto Superior de Administração e Gestão.
Atenção: Na eventualidade do ciclo de estudos ser em associação, colocar uma barra (/) entre as instituições.
Exemplo: Universidade de Lisboa / Universidade do Porto</t>
  </si>
  <si>
    <t>Indique o nome oficial da unidade orgânica da instituição de ensino superior a que o curso está afeto, se aplicável.
Exemplo: Instituto Superior de Contabilidade e Administração do Porto.
Atenção: Na eventualidade do ciclo de estudos ser em associação, colocar uma barra (/) entre as unidades orgânicas das instituições.
Exemplo: Faculdade de Letras / Faculdade de Direito</t>
  </si>
  <si>
    <t>2. Unidade orgânica</t>
  </si>
  <si>
    <t>Indique o tipo do curso, correspondente ao grau.
Opções: Licenciatura, Mestrado Integrado, Mestrado ou Doutoramento.</t>
  </si>
  <si>
    <t>3. Tipo de curso</t>
  </si>
  <si>
    <t>Indique a denominação do curso. 
Na eventualidade de existir uma alteração da denominação do curso, preencher este campo com a nova denominação pretendida.
Atenção: Não comece a denominação por «curso de...» ou por «licenciatura em...».</t>
  </si>
  <si>
    <t>4. Denominação do curso</t>
  </si>
  <si>
    <t>Indique a denominação do curso em inglês
Na eventualidade de existir uma alteração da denominação do curso, preencher este campo com a nova denominação pretendida.</t>
  </si>
  <si>
    <t>5. Denominação do curso em inglês</t>
  </si>
  <si>
    <t>Indicar na primeira caixa «Sim» se o curso for ministrado em associação com outra instituição ou estabelecimento de ensino superior.
Se sim, na segunda caixa, indicar a alínea do artigo 42.º do regime jurídico dos graus e diplomas do ensino superior (RJGDES), que prevê essa associação.</t>
  </si>
  <si>
    <t>6. O curso é ministrado em associação?</t>
  </si>
  <si>
    <t>Indique a área científica predominante do curso.</t>
  </si>
  <si>
    <t>7. Área científica predominante</t>
  </si>
  <si>
    <t>Indique o número total de créditos ECTS necessário à obtenção do grau do diploma.
Atenção:
Na eventualidade de existir um intervalo no número de créditos ECTS necessário à obtenção do grau ou diploma, os campos poderão ser preenchidos, tanto na caracterização do curso, como na estrutura curricular e, se necessário, no plano de estudos, com o intervalo diretamente na célula. Nestes casos, devem ser ignorados os erros decorrentes de fórmulas noutros campos.</t>
  </si>
  <si>
    <t>8. Número de créditos, segundo o sistema europeu de transferência de créditos, necessário à obtenção do grau ou diploma</t>
  </si>
  <si>
    <t xml:space="preserve">ou </t>
  </si>
  <si>
    <t>Indicação do publicação em Diário da República do plano de estudos em vigor:</t>
  </si>
  <si>
    <r>
      <t xml:space="preserve">Dependendo do aplicável:
Indique a publicação em Diário da República do plano de estudos atualmente em vigor, e o respetivo </t>
    </r>
    <r>
      <rPr>
        <i/>
        <sz val="9"/>
        <color rgb="FF000000"/>
        <rFont val="Calibri"/>
        <family val="2"/>
      </rPr>
      <t xml:space="preserve">link
</t>
    </r>
    <r>
      <rPr>
        <sz val="9"/>
        <color rgb="FF000000"/>
        <rFont val="Calibri"/>
        <family val="2"/>
      </rPr>
      <t>ou</t>
    </r>
    <r>
      <rPr>
        <i/>
        <sz val="9"/>
        <color rgb="FF000000"/>
        <rFont val="Calibri"/>
        <family val="2"/>
      </rPr>
      <t xml:space="preserve">
</t>
    </r>
    <r>
      <rPr>
        <sz val="9"/>
        <color rgb="FF000000"/>
        <rFont val="Calibri"/>
        <family val="2"/>
      </rPr>
      <t xml:space="preserve">indique o </t>
    </r>
    <r>
      <rPr>
        <i/>
        <sz val="9"/>
        <color rgb="FF000000"/>
        <rFont val="Calibri"/>
        <family val="2"/>
      </rPr>
      <t>link</t>
    </r>
    <r>
      <rPr>
        <sz val="9"/>
        <color rgb="FF000000"/>
        <rFont val="Calibri"/>
        <family val="2"/>
      </rPr>
      <t xml:space="preserve"> para o registo no SIMGES</t>
    </r>
  </si>
  <si>
    <t>Indique todas as opções, ramos, ou outras formas de organização de percursos alternativos em que o curso se estrutura.
Se for necessário, podem ser inseridas mais linhas.</t>
  </si>
  <si>
    <t>10. Opções, ramos, ou outras formas de organização de percursos alternativos em que o curso se estrutura</t>
  </si>
  <si>
    <t>Indique qualquer outra informação sobre o ciclo de estudos que seja relevante. Exemplos:
- No caso de mestrado integrado, denominação do grau de licenciado conferido após 6 semestres e 180 ECTS.
- Associação a algum programa europeu ou internacional, como o erasmus mundus.
- Referência a algum regime de funcionamento específico, como o regime noturno ou o ensino a distância. 
Atenção:
A alteração da denominação do grau de licenciado conferido após a conclusão de 180 ECTS num mestrado integrado configura uma alteração dos objetivos do ciclo de estudos, tendo de ser previamente aprovada pela A3ES.</t>
  </si>
  <si>
    <t>11. Observações</t>
  </si>
  <si>
    <t>Indicar a opção, ramo, ou outra forma de organização de percursos alternativos a que respeita a estrutura curricular a preencher nesta folha.
Atenção: A «Opção, ramo, ou outra forma de organização de percursos alternativos em que o curso se estrutura», deve coincidir com o indicado no formulário B.</t>
  </si>
  <si>
    <t>1. Opção, ramo, ou outra formas de organização de percursos alternativos em que o curso se estrutura</t>
  </si>
  <si>
    <t>2. Áreas Científicas</t>
  </si>
  <si>
    <r>
      <t xml:space="preserve">Indicar a denominação de cada área, nas linhas correspondentes a «Fundamentais» ou «Obrigatórias e Opcionais» consoante os casos. 
São áreas fundamentais aquelas que, nos termos da alínea h) do artigo 3.º do RJGDES, representem, pelo menos, 25% do total dos créditos.
São áreas científicas opcionais as que têm apenas associados créditos opcionais.
Na eventualidade de necessitar de mais linhas para as áreas científicas obrigatórias e opcionais, e para inserir mais linhas na tabela selecione uma célula na última linha de preenchimento, carregar no botão direito do rato e escolher a opção Inserir &gt; Linha da Tabela Acima.
Atenção: 
     Na eventualidade de se tratar de uma área científica nova, preencher com o número 0 (zero) a parte correspondente à estrutura curricular acreditada pela A3ES. 
     Na eventualidade de se tratar de uma alteração da denominação da área científica, preencher na mesma linha a denominação acreditada pela A3ES e a denominação proposta. 
</t>
    </r>
    <r>
      <rPr>
        <u/>
        <sz val="9"/>
        <color rgb="FF000000"/>
        <rFont val="Calibri"/>
        <family val="2"/>
      </rPr>
      <t>Exemplo:</t>
    </r>
    <r>
      <rPr>
        <sz val="9"/>
        <color rgb="FF000000"/>
        <rFont val="Calibri"/>
        <family val="2"/>
      </rPr>
      <t xml:space="preserve"> Acreditado - Ciências Informáticas; Proposta - Informática.
     Na eventualidade de se tratar de uma área científica suprimida preencher com o número 0 (zero) a parte correspondente à estrutura curricular proposta. </t>
    </r>
  </si>
  <si>
    <t>Indicar a sigla de cada área científica que aparecerá nos formulários D, D_Opcionais.</t>
  </si>
  <si>
    <t>4. Acreditado pela A3ES - Créditos</t>
  </si>
  <si>
    <t>5. Proposta - Créditos</t>
  </si>
  <si>
    <t>Indicar o número de créditos, obrigatórios e opcionais, a realizar em cada área, na estrutura curricular acreditada pela A3ES.
Na coluna dos créditos ECTS opcionais, deve ser indicado o número de créditos opcionais que potencialmente o aluno poderá realizar em cada área científica.
No subtotal dos créditos opcionais, deve ser indicado o número de créditos opcionais que deve efetivamente ser realizado.
Indicar também o total de créditos atualmente necessário à obtenção do grau ou diploma.</t>
  </si>
  <si>
    <t>Indicar o número de créditos, obrigatórios e opcionais, a realizar em cada área, na estrutura curricular proposta para registo.
Na coluna dos créditos ECTS opcionais, deve ser indicado o número de créditos opcionais que potencialmente o aluno poderá realizar em cada área científica.
No subtotal dos créditos opcionais, deve ser indicado o número de créditos opcionais que deve efetivamente ser realizado.
Indicar também o total de créditos atualmente necessário à obtenção do grau ou diploma.
Atenção: O total de créditos deve corresponder ao número de créditos necessário à obtenção do grau ou diploma indicado no formulário B.</t>
  </si>
  <si>
    <r>
      <t xml:space="preserve">Indique a denominação da unidade curricular.
Na eventualidade de existir unidades curriculares opcionais, indicá-las no formulário D como "Opção 1, Opção 2, Opção 3, etc.", e depois discriminar, com a respetiva denominação, as unidades curriculares disponíveis, dentro de cada opção no formulário D_Opcionais.
As opções podem corresponder a conjuntos de unidades curriculares que constituem um </t>
    </r>
    <r>
      <rPr>
        <i/>
        <sz val="9"/>
        <color rgb="FF000000"/>
        <rFont val="Calibri"/>
        <family val="2"/>
      </rPr>
      <t>minor</t>
    </r>
    <r>
      <rPr>
        <sz val="9"/>
        <color rgb="FF000000"/>
        <rFont val="Calibri"/>
        <family val="2"/>
      </rPr>
      <t>.
Atenção: No caso de não existir uma lista de unidades curriculares opcionais, por a mesma ser definida anualmente pelo orgão competente, essa informação deve constar na coluna «Observações (8)». Nesse caso, não deve ser preenchido o formulário D_Opcionais.</t>
    </r>
  </si>
  <si>
    <t>(1) Unidade curricular</t>
  </si>
  <si>
    <t>Indique a área científica em que a unidade curricular se insere, utilizando a sigla respetiva indicada no formulário C (Estrutura Curricular).</t>
  </si>
  <si>
    <t>(2) Área Científica</t>
  </si>
  <si>
    <t>(3) Ano curricular</t>
  </si>
  <si>
    <t>Indique o ano curricular a que respeita a unidade curricular indicada, ou escolha da lista.
Atenção: No quadro de unidades curriculares opcionais, quando um conjunto de opções não é de um ano curricular específico, preencher com «Não Aplicável».</t>
  </si>
  <si>
    <r>
      <t xml:space="preserve">Indique o tipo da unidade curricular, ou escolha da lista: Anual / Semestral / Trimestral / Outra.
</t>
    </r>
    <r>
      <rPr>
        <u/>
        <sz val="9"/>
        <color rgb="FF000000"/>
        <rFont val="Calibri"/>
        <family val="2"/>
      </rPr>
      <t>Ou, se aplicável</t>
    </r>
    <r>
      <rPr>
        <sz val="9"/>
        <color rgb="FF000000"/>
        <rFont val="Calibri"/>
        <family val="2"/>
      </rPr>
      <t>, preencha a distribuição das unidades curriculares pela organização do ano curricular, conforme o semestre, trimestre, ou outra organização a que respeita, da seguinte forma:
   Se for semestral:
       a) 1.º Semestre 
       b) 2.º Semestre 
   Se for trimestral:
       a) 1.º Trimestre
       b) 2.º Trimestre
       c) 3.º Trimestre 
   Se for outra: 
       a) Outra: indicando na coluna (8) Observações, qual a organização do ano curricular em causa.</t>
    </r>
  </si>
  <si>
    <t>(4) Tipo</t>
  </si>
  <si>
    <t>Indique o número total de horas de trabalho do estudante, para a unidade curricular em causa, incluindo todas as formas de trabalho previstas, designadamente as horas de contacto e as horas dedicadas a estágios, projetos, trabalhos no terreno, estudo e avaliação.
Atenção: O número total de horas de trabalho por ano curricular deve situar-se entre as 1500 e as 1680 horas, tal como estabelece a alínea c) do artigo 5.º do Decreto-Lei n.º 42/2005, de 22 de fevereiro.</t>
  </si>
  <si>
    <t>(5) Horas de trabalho totais</t>
  </si>
  <si>
    <t>Preencha as horas de contacto, de acordo com a seguinte tipologia:
     T - Ensino teórico
     TP - Ensino teórico-prático
     PL - Ensino prático e laboratorial
     TC - Trabalho de campo
     S - Seminário
     E - Estágio
     OT - Orientação tutorial
     O - Outra
Atenção:
Para as unidades curriculares opcionais, as horas de contacto podem ser preenchidas com o valor mínimo de horas de contacto possível ou com o valor máximo de horas de contacto possível, em função da unidade curricular de opção escolhida pelo aluno, ou ainda com a média do conjunto de horas de contacto disponíveis para cada opção.
A coluna N do total de horas de contacto é de preenchimento automático através de fórmulas que constam no modelo. Estas fórmulas não devem ser eliminadas.</t>
  </si>
  <si>
    <t>(6) Horas de contacto</t>
  </si>
  <si>
    <t>Indique o número de créditos ECTS correspondente a cada unidade curricular.
Atenção: O número total de créditos ECTS por ano curricular deve ser de 60, tal como estabelece a alínea d) do artigo 5.º do Decreto-Lei n.º 42/2005, de 22 de fevereiro. 
E, tal como estabelece a alínea e) do mesmo artigo, para períodos curriculares de duração inferior a um ano, o número de créditos é atribuído na proporção que representem do ano curricular.</t>
  </si>
  <si>
    <t>(7) Créditos</t>
  </si>
  <si>
    <t>Esta coluna é preenchida se for necessário prestar alguma informação adicional acerca da unidade curricular respetiva.</t>
  </si>
  <si>
    <t>(8) Observações</t>
  </si>
  <si>
    <r>
      <t>Informação a constar nos quadros</t>
    </r>
    <r>
      <rPr>
        <sz val="9"/>
        <color theme="0"/>
        <rFont val="Calibri"/>
        <family val="2"/>
      </rPr>
      <t xml:space="preserve"> de plano de estudos acreditado pela A3ES e plano de estudos novo proposto para registo (formulários D e D_Opcionais)</t>
    </r>
  </si>
  <si>
    <r>
      <t>9. Indicação da publicação em Diário da República ou Registo no SIMGES, do plano de estudos em vigor (</t>
    </r>
    <r>
      <rPr>
        <b/>
        <i/>
        <sz val="9"/>
        <color rgb="FF000000"/>
        <rFont val="Calibri"/>
        <family val="2"/>
      </rPr>
      <t>link</t>
    </r>
    <r>
      <rPr>
        <b/>
        <sz val="9"/>
        <color rgb="FF000000"/>
        <rFont val="Calibri"/>
        <family val="2"/>
      </rPr>
      <t>)</t>
    </r>
  </si>
  <si>
    <r>
      <t xml:space="preserve">Na eventualidade de </t>
    </r>
    <r>
      <rPr>
        <b/>
        <i/>
        <sz val="10"/>
        <color theme="2" tint="-0.499984740745262"/>
        <rFont val="Calibri"/>
        <family val="2"/>
        <scheme val="minor"/>
      </rPr>
      <t>criação</t>
    </r>
    <r>
      <rPr>
        <i/>
        <sz val="10"/>
        <color theme="2" tint="-0.499984740745262"/>
        <rFont val="Calibri"/>
        <family val="2"/>
        <scheme val="minor"/>
      </rPr>
      <t xml:space="preserve"> de um ramo, especialização ou percurso alternativo, não preencha os quadros relativos à estrutura curricular (formulário Form_C_PA) e ao plano de estudos "acreditado" (formulários Form_D_PA e Form_D.Opc_PA).</t>
    </r>
  </si>
  <si>
    <r>
      <t xml:space="preserve">Na eventualidade de </t>
    </r>
    <r>
      <rPr>
        <b/>
        <i/>
        <sz val="10"/>
        <color theme="2" tint="-0.499984740745262"/>
        <rFont val="Calibri"/>
        <family val="2"/>
        <scheme val="minor"/>
      </rPr>
      <t>supressão</t>
    </r>
    <r>
      <rPr>
        <i/>
        <sz val="10"/>
        <color theme="2" tint="-0.499984740745262"/>
        <rFont val="Calibri"/>
        <family val="2"/>
        <scheme val="minor"/>
      </rPr>
      <t xml:space="preserve"> de um ramo, especialização ou percurso alternativo, não será necessário o preenchimento adicional de formulários relativos ao mesmo: estrutura curricular (Form_C_PA) e plano de estudos (Form_D_PA e Form_D.Opc_PA).</t>
    </r>
  </si>
  <si>
    <r>
      <t xml:space="preserve">Unidade orgânica (faculdade, escola, instituto, etc.): </t>
    </r>
    <r>
      <rPr>
        <i/>
        <sz val="9"/>
        <color rgb="FF808080"/>
        <rFont val="Calibri"/>
        <family val="2"/>
        <scheme val="minor"/>
      </rPr>
      <t>(Se aplicável)</t>
    </r>
  </si>
  <si>
    <r>
      <t xml:space="preserve">Tipo de curso: </t>
    </r>
    <r>
      <rPr>
        <i/>
        <sz val="9"/>
        <color theme="2" tint="-0.499984740745262"/>
        <rFont val="Calibri"/>
        <family val="2"/>
        <scheme val="minor"/>
      </rPr>
      <t>(Licenciatura / Mestrado Integrado / Mestrado / Doutoramento)</t>
    </r>
  </si>
  <si>
    <r>
      <t xml:space="preserve">O curso é ministrado em associação? </t>
    </r>
    <r>
      <rPr>
        <i/>
        <sz val="9"/>
        <color rgb="FF808080"/>
        <rFont val="Calibri"/>
        <family val="2"/>
        <scheme val="minor"/>
      </rPr>
      <t>(Sim / Não)</t>
    </r>
  </si>
  <si>
    <r>
      <rPr>
        <b/>
        <i/>
        <sz val="10"/>
        <color rgb="FF000000"/>
        <rFont val="Calibri"/>
        <family val="2"/>
        <scheme val="minor"/>
      </rPr>
      <t>Link</t>
    </r>
    <r>
      <rPr>
        <b/>
        <sz val="10"/>
        <color rgb="FF000000"/>
        <rFont val="Calibri"/>
        <family val="2"/>
        <scheme val="minor"/>
      </rPr>
      <t xml:space="preserve"> para o registo no SIMGES do plano de estudos em vigor:</t>
    </r>
  </si>
  <si>
    <r>
      <rPr>
        <b/>
        <i/>
        <sz val="10"/>
        <color rgb="FF000000"/>
        <rFont val="Calibri"/>
        <family val="2"/>
        <scheme val="minor"/>
      </rPr>
      <t>Link</t>
    </r>
    <r>
      <rPr>
        <b/>
        <sz val="10"/>
        <color rgb="FF000000"/>
        <rFont val="Calibri"/>
        <family val="2"/>
        <scheme val="minor"/>
      </rPr>
      <t xml:space="preserve"> para a publicação em Diário da República do plano de estudos em vigor:</t>
    </r>
  </si>
  <si>
    <r>
      <rPr>
        <b/>
        <u/>
        <sz val="10"/>
        <color theme="1" tint="0.34998626667073579"/>
        <rFont val="Calibri"/>
        <family val="2"/>
        <scheme val="minor"/>
      </rPr>
      <t xml:space="preserve">Nota:
</t>
    </r>
    <r>
      <rPr>
        <sz val="10"/>
        <color theme="1" tint="0.34998626667073579"/>
        <rFont val="Calibri"/>
        <family val="2"/>
        <scheme val="minor"/>
      </rPr>
      <t>1) O(s) documento(s) assinalado(s) deve(m) ser enviado(s) no pedido de registo de alteração;
2) Só com a publicação da decisão de acreditação pelo CA no</t>
    </r>
    <r>
      <rPr>
        <i/>
        <sz val="10"/>
        <color theme="1" tint="0.34998626667073579"/>
        <rFont val="Calibri"/>
        <family val="2"/>
        <scheme val="minor"/>
      </rPr>
      <t xml:space="preserve"> site</t>
    </r>
    <r>
      <rPr>
        <sz val="10"/>
        <color theme="1" tint="0.34998626667073579"/>
        <rFont val="Calibri"/>
        <family val="2"/>
        <scheme val="minor"/>
      </rPr>
      <t xml:space="preserve"> da A3ES, ou mediante comunicação da A3ES à DGES é que pode ser considerada legitimada uma alteração ao abrigo da alínea b).</t>
    </r>
  </si>
  <si>
    <t>Deliberação n.º 1015/2024, de 5 de agosto</t>
  </si>
  <si>
    <t>Deliberação n.º 474/2023, de 8 de maio</t>
  </si>
  <si>
    <t>Deliberação n.º 924/2024, de 19 de julho</t>
  </si>
  <si>
    <t>Portaria n.º 256/2005, de 16 de março</t>
  </si>
  <si>
    <t>Decreto-Lei n.º 65/2018, de 16 de agosto</t>
  </si>
  <si>
    <r>
      <t xml:space="preserve">Tipo de alteração do percurso alternativo
</t>
    </r>
    <r>
      <rPr>
        <i/>
        <sz val="10"/>
        <color theme="0"/>
        <rFont val="Calibri"/>
        <family val="2"/>
        <scheme val="minor"/>
      </rPr>
      <t>(Criação / Supressão / Fusão / Alteração de denominação / N/A)</t>
    </r>
  </si>
  <si>
    <t xml:space="preserve">    o   Supressão de áreas científicas</t>
  </si>
  <si>
    <t xml:space="preserve">    o   Criação de áreas científicas</t>
  </si>
  <si>
    <t xml:space="preserve">    o   Áreas científicas cuja denominação foi alterada</t>
  </si>
  <si>
    <t xml:space="preserve">    o   Áreas científicas cujo número de créditos foi alterado</t>
  </si>
  <si>
    <t xml:space="preserve">    o   Supressão de unidades curriculares  </t>
  </si>
  <si>
    <t xml:space="preserve">    o   Criação de unidades curriculares </t>
  </si>
  <si>
    <t xml:space="preserve">    o   Unidades curriculares cuja denominação foi alterada </t>
  </si>
  <si>
    <t xml:space="preserve">    o   Unidades curriculares cujo número de créditos foi alterado</t>
  </si>
  <si>
    <t xml:space="preserve">    o   Unidades curriculares cujas horas de contacto foram alteradas  </t>
  </si>
  <si>
    <t xml:space="preserve">    o   Unidades curriculares cujas horas totais de trabalho foram alteradas</t>
  </si>
  <si>
    <r>
      <rPr>
        <b/>
        <sz val="10"/>
        <color theme="4"/>
        <rFont val="Calibri"/>
        <family val="2"/>
        <scheme val="minor"/>
      </rPr>
      <t>·</t>
    </r>
    <r>
      <rPr>
        <sz val="10"/>
        <color rgb="FF000000"/>
        <rFont val="Calibri"/>
        <family val="2"/>
        <scheme val="minor"/>
      </rPr>
      <t> Guião de Auto-Avaliação</t>
    </r>
  </si>
  <si>
    <r>
      <rPr>
        <b/>
        <sz val="10"/>
        <color theme="4"/>
        <rFont val="Calibri"/>
        <family val="2"/>
        <scheme val="minor"/>
      </rPr>
      <t xml:space="preserve">· </t>
    </r>
    <r>
      <rPr>
        <sz val="10"/>
        <color rgb="FF000000"/>
        <rFont val="Calibri"/>
        <family val="2"/>
        <scheme val="minor"/>
      </rPr>
      <t>Pronúncia</t>
    </r>
  </si>
  <si>
    <r>
      <rPr>
        <b/>
        <sz val="10"/>
        <color theme="4"/>
        <rFont val="Calibri"/>
        <family val="2"/>
        <scheme val="minor"/>
      </rPr>
      <t xml:space="preserve">· </t>
    </r>
    <r>
      <rPr>
        <sz val="10"/>
        <color rgb="FF000000"/>
        <rFont val="Calibri"/>
        <family val="2"/>
        <scheme val="minor"/>
      </rPr>
      <t>Relatório de Follow-Up</t>
    </r>
  </si>
  <si>
    <r>
      <rPr>
        <b/>
        <sz val="10"/>
        <color theme="4"/>
        <rFont val="Calibri"/>
        <family val="2"/>
        <scheme val="minor"/>
      </rPr>
      <t xml:space="preserve">· </t>
    </r>
    <r>
      <rPr>
        <sz val="10"/>
        <color rgb="FF000000"/>
        <rFont val="Calibri"/>
        <family val="2"/>
        <scheme val="minor"/>
      </rPr>
      <t>Pedido de Informação / Mail / Outra comunicação</t>
    </r>
  </si>
  <si>
    <t>Estrutura Curricular</t>
  </si>
  <si>
    <t>Plano de Estudos</t>
  </si>
  <si>
    <t>Nos termos do Disposto na alínea d) do n.º 2 da Deliberação n.º 1015/2024, só é permitida a alteração das áreas de formação fundamentais até 5 pontos percentuais.</t>
  </si>
  <si>
    <t>Nos termos do Disposto na alínea e) i) do n.º 2 da Deliberação n.º 1015/2024, só é permitida a alteração das áreas de formação obrigatórias até 5 pontos percentuais.</t>
  </si>
  <si>
    <t>Atual</t>
  </si>
  <si>
    <t>Proposto</t>
  </si>
  <si>
    <t>Coluna11</t>
  </si>
  <si>
    <t>Coluna12</t>
  </si>
  <si>
    <t>Área
Científica</t>
  </si>
  <si>
    <t>Ano
Curricular</t>
  </si>
  <si>
    <t>Horas de trabalho totais</t>
  </si>
  <si>
    <t>Horas de Contacto</t>
  </si>
  <si>
    <t>Obs.</t>
  </si>
  <si>
    <t>Unidade curricular</t>
  </si>
  <si>
    <t>Coluna13</t>
  </si>
  <si>
    <r>
      <rPr>
        <b/>
        <sz val="9"/>
        <color theme="1" tint="0.34998626667073579"/>
        <rFont val="Calibri"/>
        <family val="2"/>
      </rPr>
      <t>(1)</t>
    </r>
    <r>
      <rPr>
        <sz val="9"/>
        <color theme="1" tint="0.34998626667073579"/>
        <rFont val="Calibri"/>
        <family val="2"/>
      </rPr>
      <t xml:space="preserve"> Na eventualidade de existir um conjunto de créditos de unidades curriculares opcionais, indicar "Opção 1, 2, 3, etc.", e depois discriminar as unidades curriculares disponíveis, dentro de cada opção, no formulário seguinte.</t>
    </r>
  </si>
  <si>
    <t>Selecionar separador:</t>
  </si>
  <si>
    <t>Colocar um "X" no(s) documento(s) onde foi autorizada a alteração proposta a registo.
Atenção: Esses documento(s) assinalado(s) deve(m) ser enviado(s) no pedido de registo de alteração.</t>
  </si>
  <si>
    <r>
      <t>Formulários (Separadores "</t>
    </r>
    <r>
      <rPr>
        <b/>
        <i/>
        <sz val="9"/>
        <color theme="0"/>
        <rFont val="Calibri"/>
        <family val="2"/>
      </rPr>
      <t>Percurso_n"</t>
    </r>
    <r>
      <rPr>
        <b/>
        <sz val="9"/>
        <color theme="0"/>
        <rFont val="Calibri"/>
        <family val="2"/>
      </rPr>
      <t>)</t>
    </r>
  </si>
  <si>
    <t xml:space="preserve">Estes formulários devem ser preenchidos individualmente para cada um dos percursos alternativos em que o curso se estrutura, devendo haver tantas cópias quantos os percursos alternativos.
</t>
  </si>
  <si>
    <t>Deverá ser preenchida apenas a estrutura curricular e plano de estudos dos percursos com proposta de alteração, assumindo-se que a restante informação se manterá inalterável, conforme publicação/registo em vigor.</t>
  </si>
  <si>
    <t>— Sem prejuízo do disposto no número seguinte, o pedido de alteração é rejeitado com funda_x0002_mento em extemporaneidade se, à data da decisão, o ciclo de estudos a alterar não tiver funcionado efetivamente por um período equivalente à sua duração normal, contado a partir da acreditação ou da última alteração realizada, conforme disposto no artigo 79.º-C do Regime Jurídico dos Graus e Diplo_x0002_mas do Ensino Superior</t>
  </si>
  <si>
    <t>Deliberação n.º 873/2024, de 8 de julho</t>
  </si>
  <si>
    <t>Deliberação n.º 1342/2024, de 14 de outubro</t>
  </si>
  <si>
    <t>A3ES - Deliberação sobre a Alteração dos elementos caracterizadores de um ciclo de estudos</t>
  </si>
  <si>
    <t>A3ES - Atualização das taxas a cobrar por procedimentos complementares de avaliação e acreditação</t>
  </si>
  <si>
    <t>A3ES - Procedimento para a acreditação de graus académicos em associação promovidos por instituições europeias de ensino superior</t>
  </si>
  <si>
    <t>Classificação Nacional das Áreas de Educação e Formação (CNAEF)</t>
  </si>
  <si>
    <t>Regime jurídico dos graus e diplomas do ensino superior (RJGDES)</t>
  </si>
  <si>
    <t>Simplificação dos procedimentos de avaliação de ciclos de estudos em funcionamento</t>
  </si>
  <si>
    <t>Fixação de prazos - Acreditação prévia de novos ciclos de estudos (NCE) e relatórios de autoavaliação de ciclos de estudos em funcionamento (ACEF)</t>
  </si>
  <si>
    <t>3. Validação da alínea a)</t>
  </si>
  <si>
    <r>
      <t xml:space="preserve">Indicar uma das seguintes opções:
    - </t>
    </r>
    <r>
      <rPr>
        <u/>
        <sz val="9"/>
        <color rgb="FF000000"/>
        <rFont val="Calibri"/>
        <family val="2"/>
      </rPr>
      <t>a)</t>
    </r>
    <r>
      <rPr>
        <sz val="9"/>
        <color rgb="FF000000"/>
        <rFont val="Calibri"/>
        <family val="2"/>
      </rPr>
      <t xml:space="preserve">: Se a alteração proposta a registo não modificar os objetivos do ciclo de estudos, e esteja inserida dentro dos limites definidos na Deliberação n.º 1015/2024, de 5 de agosto;
</t>
    </r>
    <r>
      <rPr>
        <sz val="9"/>
        <color theme="4"/>
        <rFont val="Calibri"/>
        <family val="2"/>
      </rPr>
      <t>A validação da Tabela da Estrutura Curricular requer a indicação da alínea a) no Formulário e o preenchimento do n,º de créditos ECTS do ciclo de estudos no Formulário B.</t>
    </r>
    <r>
      <rPr>
        <sz val="9"/>
        <color rgb="FF000000"/>
        <rFont val="Calibri"/>
        <family val="2"/>
      </rPr>
      <t xml:space="preserve">
    - </t>
    </r>
    <r>
      <rPr>
        <u/>
        <sz val="9"/>
        <color rgb="FF000000"/>
        <rFont val="Calibri"/>
        <family val="2"/>
      </rPr>
      <t>b)</t>
    </r>
    <r>
      <rPr>
        <sz val="9"/>
        <color rgb="FF000000"/>
        <rFont val="Calibri"/>
        <family val="2"/>
      </rPr>
      <t xml:space="preserve">: Se a alteração proposta a registo modificar os objetivos do ciclo de estudos, sendo efetuada na sequência de um procedimento de acreditação nos termos fixados pela Agência de Avaliação e Acreditação do Ensino Superior (A3ES).
 </t>
    </r>
    <r>
      <rPr>
        <sz val="9"/>
        <color rgb="FF0070C0"/>
        <rFont val="Calibri"/>
        <family val="2"/>
      </rPr>
      <t>O n.º 12 da Deliberação n.º 1015/2024, de 5 de agosto, refere o seguinte: "Sem prejuízo do disposto no número seguinte,</t>
    </r>
    <r>
      <rPr>
        <b/>
        <u/>
        <sz val="9"/>
        <color rgb="FF0070C0"/>
        <rFont val="Calibri"/>
        <family val="2"/>
      </rPr>
      <t xml:space="preserve"> o pedido de alteração é rejeitado com fundamento em extemporaneidade se, à data da decisão, o ciclo de estudos a alterar não tiver funcionado efetivamente por um período equivalente à sua duração normal, contado a partir da acreditação ou da última alteração realizada</t>
    </r>
    <r>
      <rPr>
        <sz val="9"/>
        <color rgb="FF0070C0"/>
        <rFont val="Calibri"/>
        <family val="2"/>
      </rPr>
      <t>, conforme disposto no artigo 79.º-C do Regime Jurídico dos Graus e Diplomas do Ensino Superior".</t>
    </r>
    <r>
      <rPr>
        <sz val="9"/>
        <color rgb="FF000000"/>
        <rFont val="Calibri"/>
        <family val="2"/>
      </rPr>
      <t xml:space="preserve">
Atenção: 
    1) Os pedidos de registo de alteração só podem ser submetidos ao abrigo da alínea a) ou da alínea b), pelo que não poderão ser efetuados pedidos de registo de alteração ao abrigo das duas alíneas em simultâneo, dado o disposto no n.º 3 da Deliberação n.º 2392/2013, de 26 de dezembro.
    2) Apenas são considerados os pedidos de registo de alteração efetuados ao abrigo da alínea b) se a A3ES já tiver publicado a decisão do CA no seu site.
    3) Nos casos em que na decisão do CA existam condições a cumprir no imediato, só após o cumprimento dessas condições (que tem que ser validado pela A3ES), é que o processo de acreditação fica concluído, e é publicado. Assim, só após essa conclusão e publicação do processo de acreditação é que um pedido de registo de alteração submetido ao abrigo da alínea b) estará devidamente instruído.</t>
    </r>
  </si>
  <si>
    <t>Percurso Geral</t>
  </si>
  <si>
    <t>Percurso 1</t>
  </si>
  <si>
    <t>Percurso 2</t>
  </si>
  <si>
    <t>Percurso 3</t>
  </si>
  <si>
    <t>Percurso 4</t>
  </si>
  <si>
    <t>Percurso 5</t>
  </si>
  <si>
    <t>Percurso 6</t>
  </si>
  <si>
    <t>Percurso 7</t>
  </si>
  <si>
    <t>Percurso 8</t>
  </si>
  <si>
    <t>Percurso 9</t>
  </si>
  <si>
    <t>Decreto-Lei n.º 27/2021, de 16 de abril</t>
  </si>
  <si>
    <t>Adequa e moderniza o regime de incentivos à cooperação das instituições de ensino superior com a Administração Pública e as empresas e o apoio à diversificação da oferta formativa e a aprendizagem ao longo da vida.</t>
  </si>
  <si>
    <t>Lei n.º 62/2007, de 10 de setembro</t>
  </si>
  <si>
    <t>Regime jurídico das instituições de ensino superior</t>
  </si>
  <si>
    <t>Elementos caracterizadores de um ciclo de estudos</t>
  </si>
  <si>
    <r>
      <rPr>
        <b/>
        <sz val="10"/>
        <color theme="4"/>
        <rFont val="Calibri"/>
        <family val="2"/>
        <scheme val="minor"/>
      </rPr>
      <t xml:space="preserve">· </t>
    </r>
    <r>
      <rPr>
        <b/>
        <sz val="10"/>
        <color rgb="FF000000"/>
        <rFont val="Calibri"/>
        <family val="2"/>
        <scheme val="minor"/>
      </rPr>
      <t>Alteração das áreas científicas</t>
    </r>
  </si>
  <si>
    <r>
      <rPr>
        <b/>
        <sz val="10"/>
        <color theme="4"/>
        <rFont val="Calibri"/>
        <family val="2"/>
        <scheme val="minor"/>
      </rPr>
      <t>·</t>
    </r>
    <r>
      <rPr>
        <b/>
        <sz val="10"/>
        <color rgb="FF000000"/>
        <rFont val="Calibri"/>
        <family val="2"/>
        <scheme val="minor"/>
      </rPr>
      <t xml:space="preserve"> Alteração das unidades curriculares</t>
    </r>
  </si>
  <si>
    <r>
      <rPr>
        <b/>
        <sz val="10"/>
        <color theme="4"/>
        <rFont val="Calibri"/>
        <family val="2"/>
        <scheme val="minor"/>
      </rPr>
      <t>·</t>
    </r>
    <r>
      <rPr>
        <b/>
        <sz val="10"/>
        <color rgb="FF000000"/>
        <rFont val="Calibri"/>
        <family val="2"/>
        <scheme val="minor"/>
      </rPr>
      <t xml:space="preserve"> Alteração das horas de contacto totais</t>
    </r>
  </si>
  <si>
    <r>
      <rPr>
        <b/>
        <sz val="10"/>
        <color theme="4"/>
        <rFont val="Calibri"/>
        <family val="2"/>
        <scheme val="minor"/>
      </rPr>
      <t>·</t>
    </r>
    <r>
      <rPr>
        <b/>
        <sz val="10"/>
        <color rgb="FF000000"/>
        <rFont val="Calibri"/>
        <family val="2"/>
        <scheme val="minor"/>
      </rPr>
      <t xml:space="preserve"> Outras alterações:</t>
    </r>
  </si>
  <si>
    <r>
      <t xml:space="preserve">Percurso alternativo Atual
</t>
    </r>
    <r>
      <rPr>
        <sz val="10"/>
        <color theme="0"/>
        <rFont val="Calibri"/>
        <family val="2"/>
        <scheme val="minor"/>
      </rPr>
      <t xml:space="preserve">(Indicar todos os percursos alternativos do plano de estudos  atual – incluindo os que são para suprimir)
</t>
    </r>
  </si>
  <si>
    <r>
      <t xml:space="preserve">Percurso alternativo Proposto
</t>
    </r>
    <r>
      <rPr>
        <sz val="10"/>
        <color theme="0"/>
        <rFont val="Calibri"/>
        <family val="2"/>
        <scheme val="minor"/>
      </rPr>
      <t>(a preencher quando existir alteração da denominação, ou fusão)</t>
    </r>
    <r>
      <rPr>
        <b/>
        <sz val="10"/>
        <color theme="0"/>
        <rFont val="Calibri"/>
        <family val="2"/>
        <scheme val="minor"/>
      </rPr>
      <t xml:space="preserve">
</t>
    </r>
  </si>
  <si>
    <r>
      <rPr>
        <b/>
        <sz val="10"/>
        <rFont val="Calibri"/>
        <family val="2"/>
        <scheme val="minor"/>
      </rPr>
      <t xml:space="preserve">1. </t>
    </r>
    <r>
      <rPr>
        <sz val="10"/>
        <rFont val="Calibri"/>
        <family val="2"/>
        <scheme val="minor"/>
      </rPr>
      <t>Alteração da denominação do ciclo de estudos</t>
    </r>
  </si>
  <si>
    <r>
      <rPr>
        <b/>
        <sz val="10"/>
        <rFont val="Calibri"/>
        <family val="2"/>
        <scheme val="minor"/>
      </rPr>
      <t xml:space="preserve">2. </t>
    </r>
    <r>
      <rPr>
        <sz val="10"/>
        <rFont val="Calibri"/>
        <family val="2"/>
        <scheme val="minor"/>
      </rPr>
      <t>Alteração da unidade orgânica que ministra o ciclo de estudos</t>
    </r>
  </si>
  <si>
    <r>
      <rPr>
        <b/>
        <sz val="10"/>
        <rFont val="Calibri"/>
        <family val="2"/>
        <scheme val="minor"/>
      </rPr>
      <t xml:space="preserve">3. </t>
    </r>
    <r>
      <rPr>
        <sz val="10"/>
        <rFont val="Calibri"/>
        <family val="2"/>
        <scheme val="minor"/>
      </rPr>
      <t>Alteração da duração normal do ciclo de estudos</t>
    </r>
  </si>
  <si>
    <r>
      <rPr>
        <b/>
        <sz val="10"/>
        <rFont val="Calibri"/>
        <family val="2"/>
        <scheme val="minor"/>
      </rPr>
      <t xml:space="preserve">4. </t>
    </r>
    <r>
      <rPr>
        <sz val="10"/>
        <rFont val="Calibri"/>
        <family val="2"/>
        <scheme val="minor"/>
      </rPr>
      <t>Alteração do número de créditos para a obtenção do grau</t>
    </r>
  </si>
  <si>
    <r>
      <rPr>
        <b/>
        <sz val="10"/>
        <rFont val="Calibri"/>
        <family val="2"/>
        <scheme val="minor"/>
      </rPr>
      <t xml:space="preserve">5. </t>
    </r>
    <r>
      <rPr>
        <sz val="10"/>
        <rFont val="Calibri"/>
        <family val="2"/>
        <scheme val="minor"/>
      </rPr>
      <t xml:space="preserve">Alteração dos percursos alternativos </t>
    </r>
    <r>
      <rPr>
        <b/>
        <sz val="11"/>
        <color theme="4"/>
        <rFont val="Calibri"/>
        <family val="2"/>
        <scheme val="minor"/>
      </rPr>
      <t>*</t>
    </r>
  </si>
  <si>
    <r>
      <rPr>
        <b/>
        <sz val="11"/>
        <color theme="4"/>
        <rFont val="Calibri"/>
        <family val="2"/>
        <scheme val="minor"/>
      </rPr>
      <t>*</t>
    </r>
    <r>
      <rPr>
        <sz val="10"/>
        <color rgb="FF000000"/>
        <rFont val="Calibri"/>
        <family val="2"/>
        <scheme val="minor"/>
      </rPr>
      <t xml:space="preserve"> Se indicou "Sim", preencher Tabela seguinte:</t>
    </r>
  </si>
  <si>
    <t>Ano letivo de entrada em vigor das alterações do CE:</t>
  </si>
  <si>
    <r>
      <t xml:space="preserve">As alterações propostas aplicam-se a:
</t>
    </r>
    <r>
      <rPr>
        <sz val="8"/>
        <color theme="2" tint="-0.499984740745262"/>
        <rFont val="Calibri"/>
        <family val="2"/>
        <scheme val="minor"/>
      </rPr>
      <t>(assinalar a opção pretendida)</t>
    </r>
  </si>
  <si>
    <t>Alteração na percentagem do total de horas de contacto</t>
  </si>
  <si>
    <t>Plano de estudos atual</t>
  </si>
  <si>
    <t>Plano de estudos proposto para registo</t>
  </si>
  <si>
    <t>Nos termos do disposto na alínea g) do n.º 2 da Deliberação n.º 1015/2024, só é permitida a variação do número de horas de contacto até ao limite de 15% do seu total. Se esta alteração é resultado de audição à A3ES, anexe o comprovativo desse mesmo resultado.</t>
  </si>
  <si>
    <t xml:space="preserve"> A todos os alunos</t>
  </si>
  <si>
    <t xml:space="preserve"> Alunos 1º ano/1ª vez</t>
  </si>
  <si>
    <t>Alteração na % do total de créditos</t>
  </si>
  <si>
    <t>Unidade curricular optativa</t>
  </si>
  <si>
    <t>Obrigatória</t>
  </si>
  <si>
    <t>Unidade curricular Optativa</t>
  </si>
  <si>
    <r>
      <t xml:space="preserve">Optativa
</t>
    </r>
    <r>
      <rPr>
        <sz val="10"/>
        <color theme="0"/>
        <rFont val="Calibri"/>
        <family val="2"/>
      </rPr>
      <t>(1)</t>
    </r>
  </si>
  <si>
    <r>
      <t>Horas de Contacto</t>
    </r>
    <r>
      <rPr>
        <sz val="9"/>
        <color theme="0"/>
        <rFont val="Calibri"/>
        <family val="2"/>
      </rPr>
      <t xml:space="preserve"> (2)</t>
    </r>
  </si>
  <si>
    <r>
      <rPr>
        <b/>
        <sz val="9"/>
        <color theme="1" tint="0.34998626667073579"/>
        <rFont val="Calibri"/>
        <family val="2"/>
      </rPr>
      <t>(2)</t>
    </r>
    <r>
      <rPr>
        <sz val="9"/>
        <color theme="1" tint="0.34998626667073579"/>
        <rFont val="Calibri"/>
        <family val="2"/>
      </rPr>
      <t xml:space="preserve"> No caso de existir opções, indicar o valor médio de horas de contacto das unidades curriculares opcionais disponíveis.</t>
    </r>
  </si>
  <si>
    <r>
      <rPr>
        <b/>
        <sz val="9"/>
        <color theme="1" tint="0.34998626667073579"/>
        <rFont val="Calibri"/>
        <family val="2"/>
      </rPr>
      <t>(3)</t>
    </r>
    <r>
      <rPr>
        <sz val="9"/>
        <color theme="1" tint="0.34998626667073579"/>
        <rFont val="Calibri"/>
        <family val="2"/>
      </rPr>
      <t xml:space="preserve"> Indicar os créditos segundo o </t>
    </r>
    <r>
      <rPr>
        <i/>
        <sz val="9"/>
        <color theme="1" tint="0.34998626667073579"/>
        <rFont val="Calibri"/>
        <family val="2"/>
      </rPr>
      <t>European Credit Transfer and Accumulation System</t>
    </r>
    <r>
      <rPr>
        <sz val="9"/>
        <color theme="1" tint="0.34998626667073579"/>
        <rFont val="Calibri"/>
        <family val="2"/>
      </rPr>
      <t xml:space="preserve"> (sistema europeu de transferência e acumulação de créditos) fixados de acordo com o disposto no Decreto-Lei n.º 42/2005, de 22 de fevereiro, alterado pelo Decreto-Lei n.º 107/2008, de 25 de junho.</t>
    </r>
  </si>
  <si>
    <r>
      <t xml:space="preserve">Créditos
</t>
    </r>
    <r>
      <rPr>
        <sz val="9"/>
        <color theme="0"/>
        <rFont val="Calibri"/>
        <family val="2"/>
      </rPr>
      <t>(3)</t>
    </r>
  </si>
  <si>
    <r>
      <t xml:space="preserve">Optativa
</t>
    </r>
    <r>
      <rPr>
        <sz val="9"/>
        <color theme="0"/>
        <rFont val="Calibri"/>
        <family val="2"/>
      </rPr>
      <t>(1)</t>
    </r>
  </si>
  <si>
    <t xml:space="preserve">Unidade curricular </t>
  </si>
  <si>
    <t>Unidade curricular pptativa</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</si>
</sst>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7" x14ac:knownFonts="1">
    <font>
      <sz val="10"/>
      <color rgb="FF000000"/>
      <name val="Arial"/>
      <family val="2"/>
    </font>
    <font>
      <sz val="10"/>
      <color rgb="FF000000"/>
      <name val="Arial"/>
      <family val="2"/>
    </font>
    <font>
      <sz val="11"/>
      <color rgb="FF000000"/>
      <name val="Calibri"/>
      <family val="2"/>
    </font>
    <font>
      <sz val="11"/>
      <color rgb="FFFFFFFF"/>
      <name val="Calibri"/>
      <family val="2"/>
    </font>
    <font>
      <b/>
      <sz val="11"/>
      <color rgb="FFFF9900"/>
      <name val="Calibri"/>
      <family val="2"/>
    </font>
    <font>
      <sz val="11"/>
      <color rgb="FFFF9900"/>
      <name val="Calibri"/>
      <family val="2"/>
    </font>
    <font>
      <b/>
      <sz val="15"/>
      <color rgb="FF003366"/>
      <name val="Calibri"/>
      <family val="2"/>
    </font>
    <font>
      <b/>
      <sz val="13"/>
      <color rgb="FF003366"/>
      <name val="Calibri"/>
      <family val="2"/>
    </font>
    <font>
      <b/>
      <sz val="11"/>
      <color rgb="FF003366"/>
      <name val="Calibri"/>
      <family val="2"/>
    </font>
    <font>
      <sz val="10"/>
      <color rgb="FF006100"/>
      <name val="Arial"/>
      <family val="2"/>
    </font>
    <font>
      <b/>
      <sz val="10"/>
      <color rgb="FFFFFFFF"/>
      <name val="Arial"/>
      <family val="1"/>
    </font>
    <font>
      <b/>
      <sz val="10"/>
      <color rgb="FFFFFFFF"/>
      <name val="Arial"/>
      <family val="2"/>
    </font>
    <font>
      <sz val="10"/>
      <color rgb="FF9C0006"/>
      <name val="Arial"/>
      <family val="2"/>
    </font>
    <font>
      <sz val="10"/>
      <color rgb="FFFFFFFF"/>
      <name val="Cambria"/>
      <family val="1"/>
    </font>
    <font>
      <b/>
      <sz val="10"/>
      <color rgb="FFFFFFFF"/>
      <name val="Cambria"/>
      <family val="1"/>
    </font>
    <font>
      <sz val="10"/>
      <color rgb="FFFFFFFF"/>
      <name val="Arial"/>
      <family val="1"/>
    </font>
    <font>
      <sz val="11"/>
      <color rgb="FF008000"/>
      <name val="Calibri"/>
      <family val="2"/>
    </font>
    <font>
      <sz val="11"/>
      <color rgb="FF333399"/>
      <name val="Calibri"/>
      <family val="2"/>
    </font>
    <font>
      <u/>
      <sz val="10"/>
      <color rgb="FF0000FF"/>
      <name val="Arial"/>
      <family val="2"/>
    </font>
    <font>
      <sz val="11"/>
      <color rgb="FF800080"/>
      <name val="Calibri"/>
      <family val="2"/>
    </font>
    <font>
      <sz val="11"/>
      <color rgb="FF993300"/>
      <name val="Calibri"/>
      <family val="2"/>
    </font>
    <font>
      <b/>
      <sz val="11"/>
      <color rgb="FF333333"/>
      <name val="Calibri"/>
      <family val="2"/>
    </font>
    <font>
      <b/>
      <sz val="18"/>
      <color rgb="FF003366"/>
      <name val="Cambria"/>
      <family val="1"/>
    </font>
    <font>
      <sz val="11"/>
      <color rgb="FFFF0000"/>
      <name val="Calibri"/>
      <family val="2"/>
    </font>
    <font>
      <i/>
      <sz val="11"/>
      <color rgb="FF808080"/>
      <name val="Calibri"/>
      <family val="2"/>
    </font>
    <font>
      <b/>
      <sz val="11"/>
      <color rgb="FF000000"/>
      <name val="Calibri"/>
      <family val="2"/>
    </font>
    <font>
      <b/>
      <sz val="11"/>
      <color rgb="FFFFFFFF"/>
      <name val="Calibri"/>
      <family val="2"/>
    </font>
    <font>
      <sz val="9"/>
      <color rgb="FF000000"/>
      <name val="Calibri"/>
      <family val="2"/>
    </font>
    <font>
      <b/>
      <sz val="9"/>
      <color rgb="FF000000"/>
      <name val="Calibri"/>
      <family val="2"/>
    </font>
    <font>
      <u/>
      <sz val="9"/>
      <color rgb="FF000000"/>
      <name val="Calibri"/>
      <family val="2"/>
    </font>
    <font>
      <i/>
      <sz val="9"/>
      <color rgb="FF000000"/>
      <name val="Calibri"/>
      <family val="2"/>
    </font>
    <font>
      <b/>
      <sz val="10"/>
      <color rgb="FF000000"/>
      <name val="Calibri"/>
      <family val="2"/>
    </font>
    <font>
      <sz val="10"/>
      <color rgb="FF000000"/>
      <name val="Calibri"/>
      <family val="2"/>
    </font>
    <font>
      <sz val="8"/>
      <color rgb="FF000000"/>
      <name val="Calibri"/>
      <family val="2"/>
    </font>
    <font>
      <sz val="10"/>
      <color rgb="FF000000"/>
      <name val="Verdana"/>
      <family val="2"/>
    </font>
    <font>
      <b/>
      <sz val="10"/>
      <color theme="0"/>
      <name val="Calibri"/>
      <family val="2"/>
    </font>
    <font>
      <b/>
      <sz val="9"/>
      <color theme="0"/>
      <name val="Calibri"/>
      <family val="2"/>
    </font>
    <font>
      <sz val="9"/>
      <color theme="0"/>
      <name val="Calibri"/>
      <family val="2"/>
    </font>
    <font>
      <sz val="10"/>
      <color theme="1" tint="0.34998626667073579"/>
      <name val="Calibri"/>
      <family val="2"/>
    </font>
    <font>
      <b/>
      <sz val="11"/>
      <color theme="4"/>
      <name val="Calibri"/>
      <family val="2"/>
    </font>
    <font>
      <sz val="11"/>
      <color rgb="FF000000"/>
      <name val="Times New Roman"/>
      <family val="1"/>
    </font>
    <font>
      <sz val="10"/>
      <color rgb="FF000000"/>
      <name val="Calibri"/>
      <family val="2"/>
      <scheme val="minor"/>
    </font>
    <font>
      <b/>
      <sz val="9"/>
      <color indexed="81"/>
      <name val="Tahoma"/>
      <family val="2"/>
    </font>
    <font>
      <sz val="10"/>
      <color indexed="81"/>
      <name val="Tahoma"/>
      <family val="2"/>
    </font>
    <font>
      <b/>
      <sz val="11"/>
      <color rgb="FF2F5597"/>
      <name val="Times New Roman"/>
      <family val="1"/>
    </font>
    <font>
      <b/>
      <sz val="10"/>
      <color rgb="FF2F5597"/>
      <name val="Times New Roman"/>
      <family val="1"/>
    </font>
    <font>
      <sz val="10"/>
      <color rgb="FF595959"/>
      <name val="Times New Roman"/>
      <family val="1"/>
    </font>
    <font>
      <b/>
      <u/>
      <sz val="12"/>
      <color theme="4"/>
      <name val="Arial"/>
      <family val="2"/>
    </font>
    <font>
      <sz val="12"/>
      <color rgb="FF000000"/>
      <name val="Calibri"/>
      <family val="2"/>
      <scheme val="minor"/>
    </font>
    <font>
      <sz val="9"/>
      <name val="Calibri"/>
      <family val="2"/>
    </font>
    <font>
      <b/>
      <i/>
      <sz val="9"/>
      <color rgb="FF000000"/>
      <name val="Calibri"/>
      <family val="2"/>
    </font>
    <font>
      <b/>
      <sz val="11"/>
      <color rgb="FF000000"/>
      <name val="Calibri"/>
      <family val="2"/>
      <scheme val="minor"/>
    </font>
    <font>
      <sz val="10"/>
      <color theme="0"/>
      <name val="Calibri"/>
      <family val="2"/>
      <scheme val="minor"/>
    </font>
    <font>
      <b/>
      <sz val="10"/>
      <color rgb="FF000000"/>
      <name val="Calibri"/>
      <family val="2"/>
      <scheme val="minor"/>
    </font>
    <font>
      <u/>
      <sz val="10"/>
      <color rgb="FFC00000"/>
      <name val="Calibri"/>
      <family val="2"/>
      <scheme val="minor"/>
    </font>
    <font>
      <b/>
      <sz val="10"/>
      <color theme="0"/>
      <name val="Calibri"/>
      <family val="2"/>
      <scheme val="minor"/>
    </font>
    <font>
      <i/>
      <sz val="10"/>
      <color theme="2" tint="-0.499984740745262"/>
      <name val="Calibri"/>
      <family val="2"/>
      <scheme val="minor"/>
    </font>
    <font>
      <b/>
      <i/>
      <sz val="10"/>
      <color theme="2" tint="-0.499984740745262"/>
      <name val="Calibri"/>
      <family val="2"/>
      <scheme val="minor"/>
    </font>
    <font>
      <i/>
      <sz val="10"/>
      <color rgb="FF808080"/>
      <name val="Calibri"/>
      <family val="2"/>
      <scheme val="minor"/>
    </font>
    <font>
      <b/>
      <sz val="10"/>
      <color theme="1" tint="0.249977111117893"/>
      <name val="Calibri"/>
      <family val="2"/>
      <scheme val="minor"/>
    </font>
    <font>
      <sz val="10"/>
      <color theme="1" tint="0.34998626667073579"/>
      <name val="Calibri"/>
      <family val="2"/>
      <scheme val="minor"/>
    </font>
    <font>
      <b/>
      <u/>
      <sz val="10"/>
      <color theme="1" tint="0.34998626667073579"/>
      <name val="Calibri"/>
      <family val="2"/>
      <scheme val="minor"/>
    </font>
    <font>
      <i/>
      <sz val="9"/>
      <color rgb="FF808080"/>
      <name val="Calibri"/>
      <family val="2"/>
      <scheme val="minor"/>
    </font>
    <font>
      <i/>
      <sz val="9"/>
      <color theme="2" tint="-0.499984740745262"/>
      <name val="Calibri"/>
      <family val="2"/>
      <scheme val="minor"/>
    </font>
    <font>
      <sz val="8"/>
      <color rgb="FFA6A6A6"/>
      <name val="Calibri"/>
      <family val="2"/>
      <scheme val="minor"/>
    </font>
    <font>
      <b/>
      <sz val="10"/>
      <color theme="2" tint="-0.499984740745262"/>
      <name val="Calibri"/>
      <family val="2"/>
      <scheme val="minor"/>
    </font>
    <font>
      <b/>
      <i/>
      <sz val="10"/>
      <color rgb="FF000000"/>
      <name val="Calibri"/>
      <family val="2"/>
      <scheme val="minor"/>
    </font>
    <font>
      <sz val="10"/>
      <color rgb="FFFF0000"/>
      <name val="Calibri"/>
      <family val="2"/>
      <scheme val="minor"/>
    </font>
    <font>
      <sz val="9"/>
      <color rgb="FF000000"/>
      <name val="Calibri"/>
      <family val="2"/>
      <scheme val="minor"/>
    </font>
    <font>
      <b/>
      <sz val="9"/>
      <color theme="0"/>
      <name val="Calibri"/>
      <family val="2"/>
      <scheme val="minor"/>
    </font>
    <font>
      <b/>
      <sz val="10"/>
      <color theme="4" tint="-0.249977111117893"/>
      <name val="Calibri"/>
      <family val="2"/>
      <scheme val="minor"/>
    </font>
    <font>
      <i/>
      <sz val="10"/>
      <color theme="1" tint="0.34998626667073579"/>
      <name val="Calibri"/>
      <family val="2"/>
      <scheme val="minor"/>
    </font>
    <font>
      <sz val="10"/>
      <name val="Calibri"/>
      <family val="2"/>
      <scheme val="minor"/>
    </font>
    <font>
      <u/>
      <sz val="10"/>
      <color rgb="FF0000FF"/>
      <name val="Calibri"/>
      <family val="2"/>
      <scheme val="minor"/>
    </font>
    <font>
      <u/>
      <sz val="10"/>
      <color theme="5" tint="-0.249977111117893"/>
      <name val="Calibri"/>
      <family val="2"/>
      <scheme val="minor"/>
    </font>
    <font>
      <b/>
      <sz val="10"/>
      <color theme="4"/>
      <name val="Calibri"/>
      <family val="2"/>
      <scheme val="minor"/>
    </font>
    <font>
      <i/>
      <sz val="10"/>
      <color theme="0"/>
      <name val="Calibri"/>
      <family val="2"/>
      <scheme val="minor"/>
    </font>
    <font>
      <sz val="10"/>
      <color rgb="FF616161"/>
      <name val="Calibri"/>
      <family val="2"/>
      <scheme val="minor"/>
    </font>
    <font>
      <b/>
      <sz val="10"/>
      <color theme="8" tint="-0.249977111117893"/>
      <name val="Calibri"/>
      <family val="2"/>
      <scheme val="minor"/>
    </font>
    <font>
      <b/>
      <sz val="10"/>
      <color rgb="FF974706"/>
      <name val="Calibri"/>
      <family val="2"/>
      <scheme val="minor"/>
    </font>
    <font>
      <b/>
      <sz val="10"/>
      <name val="Calibri"/>
      <family val="2"/>
      <scheme val="minor"/>
    </font>
    <font>
      <b/>
      <sz val="9"/>
      <name val="Calibri"/>
      <family val="2"/>
      <scheme val="minor"/>
    </font>
    <font>
      <sz val="10"/>
      <color theme="1" tint="0.499984740745262"/>
      <name val="Calibri"/>
      <family val="2"/>
      <scheme val="minor"/>
    </font>
    <font>
      <b/>
      <sz val="14"/>
      <name val="Calibri"/>
      <family val="2"/>
      <scheme val="minor"/>
    </font>
    <font>
      <b/>
      <sz val="10"/>
      <color rgb="FFC00000"/>
      <name val="Arial Nova Cond"/>
      <family val="2"/>
    </font>
    <font>
      <sz val="10"/>
      <color theme="4" tint="-0.249977111117893"/>
      <name val="Calibri"/>
      <family val="2"/>
      <scheme val="minor"/>
    </font>
    <font>
      <u/>
      <sz val="10"/>
      <color theme="4" tint="-0.249977111117893"/>
      <name val="Calibri"/>
      <family val="2"/>
      <scheme val="minor"/>
    </font>
    <font>
      <sz val="10"/>
      <color theme="0" tint="-0.499984740745262"/>
      <name val="Calibri"/>
      <family val="2"/>
      <scheme val="minor"/>
    </font>
    <font>
      <b/>
      <sz val="10"/>
      <color theme="0" tint="-0.499984740745262"/>
      <name val="Calibri"/>
      <family val="2"/>
    </font>
    <font>
      <b/>
      <sz val="10"/>
      <color theme="1" tint="0.34998626667073579"/>
      <name val="Calibri"/>
      <family val="2"/>
    </font>
    <font>
      <sz val="10"/>
      <color theme="4" tint="0.39997558519241921"/>
      <name val="Calibri"/>
      <family val="2"/>
      <scheme val="minor"/>
    </font>
    <font>
      <b/>
      <sz val="10"/>
      <color theme="4" tint="0.39997558519241921"/>
      <name val="Calibri"/>
      <family val="2"/>
    </font>
    <font>
      <sz val="10"/>
      <color theme="4" tint="0.39997558519241921"/>
      <name val="Calibri"/>
      <family val="2"/>
    </font>
    <font>
      <sz val="9"/>
      <color theme="1" tint="0.34998626667073579"/>
      <name val="Calibri"/>
      <family val="2"/>
    </font>
    <font>
      <b/>
      <sz val="9"/>
      <color theme="1" tint="0.34998626667073579"/>
      <name val="Calibri"/>
      <family val="2"/>
    </font>
    <font>
      <i/>
      <sz val="9"/>
      <color theme="1" tint="0.34998626667073579"/>
      <name val="Calibri"/>
      <family val="2"/>
    </font>
    <font>
      <b/>
      <sz val="16"/>
      <name val="Calibri"/>
      <family val="2"/>
      <scheme val="minor"/>
    </font>
    <font>
      <u/>
      <sz val="10"/>
      <color theme="1" tint="0.499984740745262"/>
      <name val="Calibri"/>
      <family val="2"/>
      <scheme val="minor"/>
    </font>
    <font>
      <b/>
      <i/>
      <sz val="10"/>
      <color rgb="FF808080"/>
      <name val="Calibri"/>
      <family val="2"/>
      <scheme val="minor"/>
    </font>
    <font>
      <sz val="10"/>
      <color rgb="FF0070C0"/>
      <name val="Calibri"/>
      <family val="2"/>
      <scheme val="minor"/>
    </font>
    <font>
      <b/>
      <i/>
      <u/>
      <sz val="9"/>
      <color rgb="FF0070C0"/>
      <name val="Arial Nova Cond"/>
      <family val="2"/>
    </font>
    <font>
      <b/>
      <i/>
      <sz val="9"/>
      <color theme="0"/>
      <name val="Calibri"/>
      <family val="2"/>
    </font>
    <font>
      <sz val="9"/>
      <color rgb="FF0070C0"/>
      <name val="Calibri"/>
      <family val="2"/>
    </font>
    <font>
      <b/>
      <u/>
      <sz val="9"/>
      <color rgb="FF0070C0"/>
      <name val="Calibri"/>
      <family val="2"/>
    </font>
    <font>
      <sz val="9"/>
      <color theme="4"/>
      <name val="Calibri"/>
      <family val="2"/>
    </font>
    <font>
      <b/>
      <sz val="11"/>
      <color theme="4"/>
      <name val="Calibri"/>
      <family val="2"/>
      <scheme val="minor"/>
    </font>
    <font>
      <b/>
      <sz val="12"/>
      <color theme="4"/>
      <name val="Calibri"/>
      <family val="2"/>
      <scheme val="minor"/>
    </font>
    <font>
      <sz val="8"/>
      <color theme="2" tint="-0.499984740745262"/>
      <name val="Calibri"/>
      <family val="2"/>
      <scheme val="minor"/>
    </font>
    <font>
      <sz val="8"/>
      <name val="Arial"/>
      <family val="2"/>
    </font>
    <font>
      <sz val="10"/>
      <name val="Calibri"/>
      <family val="2"/>
    </font>
    <font>
      <sz val="10"/>
      <color theme="0"/>
      <name val="Calibri"/>
      <family val="2"/>
    </font>
    <font>
      <sz val="9"/>
      <color theme="4" tint="-0.249977111117893"/>
      <name val="Calibri"/>
      <family val="2"/>
      <scheme val="minor"/>
    </font>
    <font>
      <sz val="9"/>
      <color theme="4" tint="0.39997558519241921"/>
      <name val="Calibri"/>
      <family val="2"/>
      <scheme val="minor"/>
    </font>
    <font>
      <b/>
      <sz val="9"/>
      <color theme="4" tint="0.39997558519241921"/>
      <name val="Calibri"/>
      <family val="2"/>
    </font>
    <font>
      <sz val="9"/>
      <name val="Calibri"/>
      <family val="2"/>
      <scheme val="minor"/>
    </font>
    <font>
      <sz val="10"/>
      <color theme="4" tint="-0.249977111117893"/>
      <name val="Calibri"/>
      <family val="2"/>
    </font>
    <font>
      <sz val="10"/>
      <color theme="2" tint="-9.9978637043366805E-2"/>
      <name val="Calibri"/>
      <family val="2"/>
      <scheme val="minor"/>
    </font>
  </fonts>
  <fills count="64">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C6EFCE"/>
        <bgColor rgb="FFC6EFCE"/>
      </patternFill>
    </fill>
    <fill>
      <patternFill patternType="solid">
        <fgColor rgb="FFC00000"/>
        <bgColor rgb="FFC00000"/>
      </patternFill>
    </fill>
    <fill>
      <patternFill patternType="solid">
        <fgColor rgb="FFFFC7CE"/>
        <bgColor rgb="FFFFC7CE"/>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rgb="FF969696"/>
        <bgColor rgb="FF969696"/>
      </patternFill>
    </fill>
    <fill>
      <patternFill patternType="solid">
        <fgColor rgb="FFFBFBFB"/>
        <bgColor rgb="FFFBFBFB"/>
      </patternFill>
    </fill>
    <fill>
      <patternFill patternType="solid">
        <fgColor rgb="FFFFFFFF"/>
        <bgColor rgb="FFFFFFFF"/>
      </patternFill>
    </fill>
    <fill>
      <patternFill patternType="solid">
        <fgColor rgb="FFF1F5F9"/>
        <bgColor rgb="FFF1F5F9"/>
      </patternFill>
    </fill>
    <fill>
      <patternFill patternType="solid">
        <fgColor rgb="FFD8E4BC"/>
        <bgColor rgb="FFD8E4BC"/>
      </patternFill>
    </fill>
    <fill>
      <patternFill patternType="solid">
        <fgColor rgb="FFF2F2F2"/>
        <bgColor rgb="FFF2F2F2"/>
      </patternFill>
    </fill>
    <fill>
      <patternFill patternType="solid">
        <fgColor theme="4" tint="-0.499984740745262"/>
        <bgColor rgb="FF9BBB59"/>
      </patternFill>
    </fill>
    <fill>
      <patternFill patternType="solid">
        <fgColor theme="4"/>
        <bgColor rgb="FFF79646"/>
      </patternFill>
    </fill>
    <fill>
      <patternFill patternType="solid">
        <fgColor theme="3" tint="0.79998168889431442"/>
        <bgColor rgb="FFEBF1DE"/>
      </patternFill>
    </fill>
    <fill>
      <patternFill patternType="solid">
        <fgColor theme="4" tint="0.79998168889431442"/>
        <bgColor rgb="FFFDE9D9"/>
      </patternFill>
    </fill>
    <fill>
      <patternFill patternType="solid">
        <fgColor theme="4"/>
        <bgColor rgb="FFFABF8F"/>
      </patternFill>
    </fill>
    <fill>
      <patternFill patternType="solid">
        <fgColor theme="3" tint="0.79998168889431442"/>
        <bgColor rgb="FFFDE9D9"/>
      </patternFill>
    </fill>
    <fill>
      <patternFill patternType="solid">
        <fgColor theme="3" tint="0.79998168889431442"/>
        <bgColor rgb="FFF1F5F9"/>
      </patternFill>
    </fill>
    <fill>
      <patternFill patternType="solid">
        <fgColor theme="3" tint="0.59999389629810485"/>
        <bgColor rgb="FFC4D79B"/>
      </patternFill>
    </fill>
    <fill>
      <patternFill patternType="solid">
        <fgColor theme="3" tint="0.59999389629810485"/>
        <bgColor rgb="FFD8E4BC"/>
      </patternFill>
    </fill>
    <fill>
      <patternFill patternType="solid">
        <fgColor theme="3" tint="0.79998168889431442"/>
        <bgColor rgb="FFFABF8F"/>
      </patternFill>
    </fill>
    <fill>
      <patternFill patternType="solid">
        <fgColor theme="2"/>
        <bgColor rgb="FFEBF1DE"/>
      </patternFill>
    </fill>
    <fill>
      <patternFill patternType="solid">
        <fgColor theme="2"/>
        <bgColor rgb="FFFDE9D9"/>
      </patternFill>
    </fill>
    <fill>
      <patternFill patternType="solid">
        <fgColor theme="2"/>
        <bgColor rgb="FFF1F5F9"/>
      </patternFill>
    </fill>
    <fill>
      <patternFill patternType="solid">
        <fgColor theme="4" tint="-0.499984740745262"/>
        <bgColor rgb="FFC4D79B"/>
      </patternFill>
    </fill>
    <fill>
      <patternFill patternType="solid">
        <fgColor theme="3" tint="0.79998168889431442"/>
        <bgColor rgb="FFD8E4BC"/>
      </patternFill>
    </fill>
    <fill>
      <patternFill patternType="solid">
        <fgColor theme="4"/>
        <bgColor rgb="FFFFFFFF"/>
      </patternFill>
    </fill>
    <fill>
      <patternFill patternType="solid">
        <fgColor theme="4"/>
        <bgColor rgb="FFC4D79B"/>
      </patternFill>
    </fill>
    <fill>
      <patternFill patternType="solid">
        <fgColor theme="4" tint="0.79998168889431442"/>
        <bgColor rgb="FFEBF1DE"/>
      </patternFill>
    </fill>
    <fill>
      <patternFill patternType="solid">
        <fgColor theme="2"/>
        <bgColor indexed="64"/>
      </patternFill>
    </fill>
    <fill>
      <patternFill patternType="solid">
        <fgColor theme="8"/>
        <bgColor rgb="FFFFFFFF"/>
      </patternFill>
    </fill>
    <fill>
      <patternFill patternType="solid">
        <fgColor theme="2"/>
        <bgColor rgb="FFFFFFFF"/>
      </patternFill>
    </fill>
    <fill>
      <patternFill patternType="solid">
        <fgColor theme="3" tint="0.79998168889431442"/>
        <bgColor indexed="64"/>
      </patternFill>
    </fill>
    <fill>
      <patternFill patternType="solid">
        <fgColor theme="4"/>
        <bgColor rgb="FFF1F5F9"/>
      </patternFill>
    </fill>
    <fill>
      <patternFill patternType="solid">
        <fgColor theme="0"/>
        <bgColor rgb="FFF2F2F2"/>
      </patternFill>
    </fill>
    <fill>
      <patternFill patternType="solid">
        <fgColor theme="4"/>
        <bgColor rgb="FFFDE9D9"/>
      </patternFill>
    </fill>
    <fill>
      <patternFill patternType="solid">
        <fgColor theme="4" tint="-0.499984740745262"/>
        <bgColor indexed="64"/>
      </patternFill>
    </fill>
    <fill>
      <patternFill patternType="solid">
        <fgColor theme="4"/>
        <bgColor indexed="64"/>
      </patternFill>
    </fill>
    <fill>
      <patternFill patternType="solid">
        <fgColor theme="4"/>
        <bgColor rgb="FF9BBB59"/>
      </patternFill>
    </fill>
    <fill>
      <patternFill patternType="solid">
        <fgColor theme="2" tint="-9.9978637043366805E-2"/>
        <bgColor rgb="FFFBFBFB"/>
      </patternFill>
    </fill>
    <fill>
      <patternFill patternType="solid">
        <fgColor theme="2" tint="-9.9978637043366805E-2"/>
        <bgColor rgb="FFFFFFFF"/>
      </patternFill>
    </fill>
    <fill>
      <patternFill patternType="solid">
        <fgColor theme="4" tint="0.59999389629810485"/>
        <bgColor rgb="FFD8E4BC"/>
      </patternFill>
    </fill>
    <fill>
      <patternFill patternType="solid">
        <fgColor theme="8" tint="0.59999389629810485"/>
        <bgColor rgb="FFFCD5B4"/>
      </patternFill>
    </fill>
  </fills>
  <borders count="80">
    <border>
      <start/>
      <end/>
      <top/>
      <bottom/>
      <diagonal/>
    </border>
    <border>
      <start style="thin">
        <color rgb="FF808080"/>
      </start>
      <end style="thin">
        <color rgb="FF808080"/>
      </end>
      <top style="thin">
        <color rgb="FF808080"/>
      </top>
      <bottom style="thin">
        <color rgb="FF808080"/>
      </bottom>
      <diagonal/>
    </border>
    <border>
      <start/>
      <end/>
      <top/>
      <bottom style="double">
        <color rgb="FFFF9900"/>
      </bottom>
      <diagonal/>
    </border>
    <border>
      <start/>
      <end/>
      <top/>
      <bottom style="thick">
        <color rgb="FF333399"/>
      </bottom>
      <diagonal/>
    </border>
    <border>
      <start/>
      <end/>
      <top/>
      <bottom style="thick">
        <color rgb="FFC0C0C0"/>
      </bottom>
      <diagonal/>
    </border>
    <border>
      <start/>
      <end/>
      <top/>
      <bottom style="medium">
        <color rgb="FF0066CC"/>
      </bottom>
      <diagonal/>
    </border>
    <border>
      <start style="thin">
        <color rgb="FFC0C0C0"/>
      </start>
      <end style="thin">
        <color rgb="FFC0C0C0"/>
      </end>
      <top style="thin">
        <color rgb="FFC0C0C0"/>
      </top>
      <bottom style="thin">
        <color rgb="FFC0C0C0"/>
      </bottom>
      <diagonal/>
    </border>
    <border>
      <start style="thin">
        <color rgb="FF333333"/>
      </start>
      <end style="thin">
        <color rgb="FF333333"/>
      </end>
      <top style="thin">
        <color rgb="FF333333"/>
      </top>
      <bottom style="thin">
        <color rgb="FF333333"/>
      </bottom>
      <diagonal/>
    </border>
    <border>
      <start/>
      <end/>
      <top style="thin">
        <color rgb="FF333399"/>
      </top>
      <bottom style="double">
        <color rgb="FF333399"/>
      </bottom>
      <diagonal/>
    </border>
    <border>
      <start style="double">
        <color rgb="FF333333"/>
      </start>
      <end style="double">
        <color rgb="FF333333"/>
      </end>
      <top style="double">
        <color rgb="FF333333"/>
      </top>
      <bottom style="double">
        <color rgb="FF333333"/>
      </bottom>
      <diagonal/>
    </border>
    <border>
      <start style="thin">
        <color rgb="FFD9D9D9"/>
      </start>
      <end style="thin">
        <color rgb="FFD9D9D9"/>
      </end>
      <top style="thin">
        <color rgb="FFD9D9D9"/>
      </top>
      <bottom style="thin">
        <color rgb="FFD9D9D9"/>
      </bottom>
      <diagonal/>
    </border>
    <border>
      <start style="thin">
        <color rgb="FFD9D9D9"/>
      </start>
      <end/>
      <top/>
      <bottom/>
      <diagonal/>
    </border>
    <border>
      <start/>
      <end style="thin">
        <color rgb="FFD9D9D9"/>
      </end>
      <top/>
      <bottom/>
      <diagonal/>
    </border>
    <border>
      <start style="thin">
        <color rgb="FFD9D9D9"/>
      </start>
      <end/>
      <top/>
      <bottom style="thin">
        <color rgb="FFD9D9D9"/>
      </bottom>
      <diagonal/>
    </border>
    <border>
      <start/>
      <end/>
      <top/>
      <bottom style="thin">
        <color rgb="FFD9D9D9"/>
      </bottom>
      <diagonal/>
    </border>
    <border>
      <start/>
      <end style="thin">
        <color rgb="FFD9D9D9"/>
      </end>
      <top/>
      <bottom style="thin">
        <color rgb="FFD9D9D9"/>
      </bottom>
      <diagonal/>
    </border>
    <border>
      <start style="thin">
        <color rgb="FFD9D9D9"/>
      </start>
      <end style="thin">
        <color rgb="FFD9D9D9"/>
      </end>
      <top style="thin">
        <color rgb="FFD9D9D9"/>
      </top>
      <bottom/>
      <diagonal/>
    </border>
    <border>
      <start style="thin">
        <color rgb="FFC4D79B"/>
      </start>
      <end style="thin">
        <color rgb="FFC4D79B"/>
      </end>
      <top style="thin">
        <color rgb="FFC4D79B"/>
      </top>
      <bottom style="thin">
        <color rgb="FFC4D79B"/>
      </bottom>
      <diagonal/>
    </border>
    <border>
      <start/>
      <end style="thin">
        <color rgb="FFC4D79B"/>
      </end>
      <top/>
      <bottom/>
      <diagonal/>
    </border>
    <border>
      <start/>
      <end/>
      <top/>
      <bottom style="thin">
        <color rgb="FFC4D79B"/>
      </bottom>
      <diagonal/>
    </border>
    <border>
      <start style="thin">
        <color rgb="FFC4D79B"/>
      </start>
      <end style="thin">
        <color rgb="FFC4D79B"/>
      </end>
      <top/>
      <bottom style="thin">
        <color rgb="FFC4D79B"/>
      </bottom>
      <diagonal/>
    </border>
    <border>
      <start/>
      <end/>
      <top style="thin">
        <color rgb="FFC4D79B"/>
      </top>
      <bottom/>
      <diagonal/>
    </border>
    <border>
      <start/>
      <end/>
      <top style="thin">
        <color rgb="FFD9D9D9"/>
      </top>
      <bottom/>
      <diagonal/>
    </border>
    <border>
      <start style="thin">
        <color rgb="FFD9D9D9"/>
      </start>
      <end/>
      <top style="thin">
        <color rgb="FFD9D9D9"/>
      </top>
      <bottom style="thin">
        <color rgb="FFD9D9D9"/>
      </bottom>
      <diagonal/>
    </border>
    <border>
      <start style="thin">
        <color rgb="FFD9D9D9"/>
      </start>
      <end/>
      <top style="thin">
        <color rgb="FFD9D9D9"/>
      </top>
      <bottom/>
      <diagonal/>
    </border>
    <border>
      <start style="thin">
        <color rgb="FF000000"/>
      </start>
      <end/>
      <top/>
      <bottom style="thin">
        <color rgb="FFFFFFFF"/>
      </bottom>
      <diagonal/>
    </border>
    <border>
      <start style="thin">
        <color rgb="FFD9D9D9"/>
      </start>
      <end style="thin">
        <color rgb="FFD9D9D9"/>
      </end>
      <top/>
      <bottom style="thin">
        <color rgb="FFD9D9D9"/>
      </bottom>
      <diagonal/>
    </border>
    <border>
      <start style="thin">
        <color rgb="FFD9D9D9"/>
      </start>
      <end style="thin">
        <color rgb="FFD9D9D9"/>
      </end>
      <top/>
      <bottom/>
      <diagonal/>
    </border>
    <border>
      <start/>
      <end/>
      <top style="medium">
        <color rgb="FF000000"/>
      </top>
      <bottom style="medium">
        <color rgb="FF000000"/>
      </bottom>
      <diagonal/>
    </border>
    <border>
      <start style="medium">
        <color rgb="FF000000"/>
      </start>
      <end style="medium">
        <color rgb="FF000000"/>
      </end>
      <top style="medium">
        <color rgb="FF000000"/>
      </top>
      <bottom style="medium">
        <color rgb="FF000000"/>
      </bottom>
      <diagonal/>
    </border>
    <border>
      <start/>
      <end style="medium">
        <color rgb="FF000000"/>
      </end>
      <top/>
      <bottom/>
      <diagonal/>
    </border>
    <border>
      <start/>
      <end style="medium">
        <color rgb="FF000000"/>
      </end>
      <top style="medium">
        <color rgb="FF000000"/>
      </top>
      <bottom style="medium">
        <color rgb="FF000000"/>
      </bottom>
      <diagonal/>
    </border>
    <border>
      <start style="thin">
        <color theme="3" tint="0.59996337778862885"/>
      </start>
      <end style="thin">
        <color theme="3" tint="0.59996337778862885"/>
      </end>
      <top style="thin">
        <color theme="3" tint="0.59996337778862885"/>
      </top>
      <bottom style="thin">
        <color theme="3" tint="0.59996337778862885"/>
      </bottom>
      <diagonal/>
    </border>
    <border>
      <start style="thin">
        <color theme="3" tint="0.59996337778862885"/>
      </start>
      <end style="thin">
        <color rgb="FFBFBFBF"/>
      </end>
      <top style="thin">
        <color theme="3" tint="0.59996337778862885"/>
      </top>
      <bottom style="thin">
        <color theme="3" tint="0.59996337778862885"/>
      </bottom>
      <diagonal/>
    </border>
    <border>
      <start style="thin">
        <color rgb="FFBFBFBF"/>
      </start>
      <end style="thin">
        <color rgb="FFBFBFBF"/>
      </end>
      <top style="thin">
        <color theme="3" tint="0.59996337778862885"/>
      </top>
      <bottom style="thin">
        <color theme="3" tint="0.59996337778862885"/>
      </bottom>
      <diagonal/>
    </border>
    <border>
      <start style="thin">
        <color rgb="FFBFBFBF"/>
      </start>
      <end style="thin">
        <color theme="3" tint="0.59996337778862885"/>
      </end>
      <top style="thin">
        <color theme="3" tint="0.59996337778862885"/>
      </top>
      <bottom style="thin">
        <color theme="3" tint="0.59996337778862885"/>
      </bottom>
      <diagonal/>
    </border>
    <border>
      <start style="thin">
        <color theme="3" tint="0.59996337778862885"/>
      </start>
      <end style="thin">
        <color rgb="FFC4D79B"/>
      </end>
      <top style="thin">
        <color theme="3" tint="0.59996337778862885"/>
      </top>
      <bottom style="thin">
        <color theme="3" tint="0.59996337778862885"/>
      </bottom>
      <diagonal/>
    </border>
    <border>
      <start style="thin">
        <color rgb="FFC4D79B"/>
      </start>
      <end style="thin">
        <color theme="3" tint="0.59996337778862885"/>
      </end>
      <top style="thin">
        <color theme="3" tint="0.59996337778862885"/>
      </top>
      <bottom style="thin">
        <color theme="3" tint="0.59996337778862885"/>
      </bottom>
      <diagonal/>
    </border>
    <border>
      <start style="thin">
        <color theme="3" tint="0.59996337778862885"/>
      </start>
      <end/>
      <top style="thin">
        <color theme="3" tint="0.59996337778862885"/>
      </top>
      <bottom style="thin">
        <color theme="3" tint="0.59996337778862885"/>
      </bottom>
      <diagonal/>
    </border>
    <border>
      <start/>
      <end/>
      <top style="thin">
        <color theme="3" tint="0.59996337778862885"/>
      </top>
      <bottom style="thin">
        <color theme="3" tint="0.59996337778862885"/>
      </bottom>
      <diagonal/>
    </border>
    <border>
      <start/>
      <end style="thin">
        <color theme="3" tint="0.59996337778862885"/>
      </end>
      <top style="thin">
        <color theme="3" tint="0.59996337778862885"/>
      </top>
      <bottom style="thin">
        <color theme="3" tint="0.59996337778862885"/>
      </bottom>
      <diagonal/>
    </border>
    <border>
      <start style="thin">
        <color rgb="FFC4D79B"/>
      </start>
      <end style="thin">
        <color rgb="FFC4D79B"/>
      </end>
      <top style="thin">
        <color theme="3" tint="0.59996337778862885"/>
      </top>
      <bottom style="thin">
        <color theme="3" tint="0.59996337778862885"/>
      </bottom>
      <diagonal/>
    </border>
    <border>
      <start style="thin">
        <color rgb="FFC4D79B"/>
      </start>
      <end/>
      <top/>
      <bottom style="thin">
        <color rgb="FFC4D79B"/>
      </bottom>
      <diagonal/>
    </border>
    <border>
      <start/>
      <end/>
      <top style="thin">
        <color rgb="FFD9D9D9"/>
      </top>
      <bottom style="thin">
        <color rgb="FFD9D9D9"/>
      </bottom>
      <diagonal/>
    </border>
    <border>
      <start/>
      <end/>
      <top style="thin">
        <color rgb="FFD9D9D9"/>
      </top>
      <bottom style="thin">
        <color rgb="FFF2F2F2"/>
      </bottom>
      <diagonal/>
    </border>
    <border>
      <start/>
      <end/>
      <top style="thin">
        <color rgb="FFF2F2F2"/>
      </top>
      <bottom style="thin">
        <color rgb="FFF2F2F2"/>
      </bottom>
      <diagonal/>
    </border>
    <border>
      <start style="thin">
        <color theme="3" tint="0.59996337778862885"/>
      </start>
      <end style="thin">
        <color theme="3" tint="0.59996337778862885"/>
      </end>
      <top style="thin">
        <color theme="3" tint="0.59996337778862885"/>
      </top>
      <bottom/>
      <diagonal/>
    </border>
    <border>
      <start style="thin">
        <color theme="3" tint="0.59996337778862885"/>
      </start>
      <end style="thin">
        <color theme="3" tint="0.59996337778862885"/>
      </end>
      <top/>
      <bottom style="thin">
        <color theme="3" tint="0.59996337778862885"/>
      </bottom>
      <diagonal/>
    </border>
    <border>
      <start style="thin">
        <color rgb="FFD9D9D9"/>
      </start>
      <end style="thin">
        <color theme="3" tint="0.59996337778862885"/>
      </end>
      <top style="thin">
        <color rgb="FFD9D9D9"/>
      </top>
      <bottom/>
      <diagonal/>
    </border>
    <border>
      <start style="thin">
        <color rgb="FFD9D9D9"/>
      </start>
      <end style="thin">
        <color theme="3" tint="0.59996337778862885"/>
      </end>
      <top/>
      <bottom style="thin">
        <color rgb="FFD9D9D9"/>
      </bottom>
      <diagonal/>
    </border>
    <border>
      <start style="thin">
        <color rgb="FFD9D9D9"/>
      </start>
      <end/>
      <top style="thin">
        <color theme="4" tint="0.59996337778862885"/>
      </top>
      <bottom style="thin">
        <color rgb="FFD9D9D9"/>
      </bottom>
      <diagonal/>
    </border>
    <border>
      <start/>
      <end/>
      <top style="thin">
        <color theme="4" tint="0.59996337778862885"/>
      </top>
      <bottom style="thin">
        <color rgb="FFD9D9D9"/>
      </bottom>
      <diagonal/>
    </border>
    <border>
      <start/>
      <end style="thin">
        <color rgb="FFD9D9D9"/>
      </end>
      <top style="thin">
        <color theme="4" tint="0.59996337778862885"/>
      </top>
      <bottom style="thin">
        <color rgb="FFD9D9D9"/>
      </bottom>
      <diagonal/>
    </border>
    <border>
      <start style="thin">
        <color theme="0"/>
      </start>
      <end style="thin">
        <color theme="0"/>
      </end>
      <top style="thin">
        <color theme="0"/>
      </top>
      <bottom style="thin">
        <color theme="0"/>
      </bottom>
      <diagonal/>
    </border>
    <border>
      <start/>
      <end/>
      <top/>
      <bottom style="thin">
        <color theme="3" tint="0.59996337778862885"/>
      </bottom>
      <diagonal/>
    </border>
    <border>
      <start style="thin">
        <color theme="0"/>
      </start>
      <end style="thin">
        <color theme="0"/>
      </end>
      <top style="thin">
        <color theme="0"/>
      </top>
      <bottom style="thin">
        <color theme="4" tint="0.59996337778862885"/>
      </bottom>
      <diagonal/>
    </border>
    <border>
      <start style="thin">
        <color theme="0"/>
      </start>
      <end style="thin">
        <color theme="0"/>
      </end>
      <top/>
      <bottom style="thin">
        <color theme="0"/>
      </bottom>
      <diagonal/>
    </border>
    <border>
      <start style="thin">
        <color theme="0"/>
      </start>
      <end style="thin">
        <color theme="0"/>
      </end>
      <top style="thin">
        <color theme="4" tint="0.59996337778862885"/>
      </top>
      <bottom style="thin">
        <color theme="4" tint="0.59996337778862885"/>
      </bottom>
      <diagonal/>
    </border>
    <border>
      <start style="thin">
        <color theme="0"/>
      </start>
      <end style="thin">
        <color theme="0"/>
      </end>
      <top style="thin">
        <color theme="0"/>
      </top>
      <bottom/>
      <diagonal/>
    </border>
    <border>
      <start style="thin">
        <color theme="0"/>
      </start>
      <end style="thin">
        <color theme="0"/>
      </end>
      <top/>
      <bottom/>
      <diagonal/>
    </border>
    <border>
      <start/>
      <end style="thin">
        <color theme="3" tint="0.59996337778862885"/>
      </end>
      <top/>
      <bottom/>
      <diagonal/>
    </border>
    <border>
      <start/>
      <end/>
      <top style="thin">
        <color rgb="FFF2F2F2"/>
      </top>
      <bottom style="medium">
        <color theme="3" tint="0.59996337778862885"/>
      </bottom>
      <diagonal/>
    </border>
    <border>
      <start style="thin">
        <color theme="3" tint="0.59996337778862885"/>
      </start>
      <end style="thin">
        <color theme="3" tint="0.59996337778862885"/>
      </end>
      <top style="thin">
        <color theme="3" tint="0.59996337778862885"/>
      </top>
      <bottom style="medium">
        <color theme="3" tint="0.59996337778862885"/>
      </bottom>
      <diagonal/>
    </border>
    <border>
      <start/>
      <end/>
      <top style="thin">
        <color rgb="FFD9D9D9"/>
      </top>
      <bottom style="medium">
        <color theme="3" tint="0.59996337778862885"/>
      </bottom>
      <diagonal/>
    </border>
    <border>
      <start/>
      <end style="thin">
        <color theme="0"/>
      </end>
      <top style="thin">
        <color theme="0"/>
      </top>
      <bottom/>
      <diagonal/>
    </border>
    <border>
      <start/>
      <end style="thin">
        <color theme="0"/>
      </end>
      <top/>
      <bottom style="thin">
        <color theme="0"/>
      </bottom>
      <diagonal/>
    </border>
    <border>
      <start style="thin">
        <color theme="0"/>
      </start>
      <end/>
      <top style="thin">
        <color theme="0"/>
      </top>
      <bottom style="thin">
        <color theme="3" tint="0.59996337778862885"/>
      </bottom>
      <diagonal/>
    </border>
    <border>
      <start/>
      <end/>
      <top style="thin">
        <color theme="0"/>
      </top>
      <bottom style="thin">
        <color theme="3" tint="0.59996337778862885"/>
      </bottom>
      <diagonal/>
    </border>
    <border>
      <start/>
      <end style="thin">
        <color theme="0"/>
      </end>
      <top style="thin">
        <color theme="0"/>
      </top>
      <bottom style="thin">
        <color theme="3" tint="0.59996337778862885"/>
      </bottom>
      <diagonal/>
    </border>
    <border>
      <start/>
      <end style="thin">
        <color theme="4" tint="0.59996337778862885"/>
      </end>
      <top/>
      <bottom/>
      <diagonal/>
    </border>
    <border>
      <start style="medium">
        <color theme="5"/>
      </start>
      <end style="medium">
        <color theme="5"/>
      </end>
      <top style="medium">
        <color theme="5"/>
      </top>
      <bottom style="medium">
        <color theme="5"/>
      </bottom>
      <diagonal/>
    </border>
    <border>
      <start/>
      <end/>
      <top style="thin">
        <color theme="3" tint="0.59996337778862885"/>
      </top>
      <bottom/>
      <diagonal/>
    </border>
    <border>
      <start/>
      <end/>
      <top/>
      <bottom style="thin">
        <color theme="0"/>
      </bottom>
      <diagonal/>
    </border>
    <border>
      <start style="thin">
        <color rgb="FFBFBFBF"/>
      </start>
      <end/>
      <top style="thin">
        <color theme="0"/>
      </top>
      <bottom/>
      <diagonal/>
    </border>
    <border>
      <start/>
      <end/>
      <top style="thin">
        <color theme="0"/>
      </top>
      <bottom/>
      <diagonal/>
    </border>
    <border>
      <start style="thin">
        <color rgb="FFBFBFBF"/>
      </start>
      <end/>
      <top/>
      <bottom style="thin">
        <color theme="0"/>
      </bottom>
      <diagonal/>
    </border>
    <border>
      <start/>
      <end/>
      <top style="thin">
        <color rgb="FFDCE6F1"/>
      </top>
      <bottom style="thin">
        <color rgb="FFDCE6F1"/>
      </bottom>
      <diagonal/>
    </border>
    <border>
      <start/>
      <end/>
      <top style="thin">
        <color rgb="FFDCE6F1"/>
      </top>
      <bottom style="thin">
        <color rgb="FFBFBFBF"/>
      </bottom>
      <diagonal/>
    </border>
    <border>
      <start style="medium">
        <color theme="5"/>
      </start>
      <end style="medium">
        <color theme="5"/>
      </end>
      <top style="medium">
        <color theme="5"/>
      </top>
      <bottom/>
      <diagonal/>
    </border>
    <border>
      <start style="medium">
        <color theme="5"/>
      </start>
      <end style="medium">
        <color theme="5"/>
      </end>
      <top/>
      <bottom style="medium">
        <color theme="5"/>
      </bottom>
      <diagonal/>
    </border>
  </borders>
  <cellStyleXfs count="82">
    <xf numFmtId="0" fontId="0" fillId="0" borderId="0"/>
    <xf numFmtId="9" fontId="1" fillId="0" borderId="0" applyFont="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1" applyNumberFormat="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8" fillId="0" borderId="5" applyNumberFormat="0" applyFill="0" applyAlignment="0" applyProtection="0"/>
    <xf numFmtId="0" fontId="8" fillId="0" borderId="0" applyNumberFormat="0" applyFill="0" applyBorder="0" applyAlignment="0" applyProtection="0"/>
    <xf numFmtId="0" fontId="9" fillId="17" borderId="0" applyNumberFormat="0" applyBorder="0" applyAlignment="0" applyProtection="0"/>
    <xf numFmtId="0" fontId="10" fillId="18"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2" fillId="19"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3" fillId="18" borderId="0" applyNumberFormat="0" applyBorder="0" applyAlignment="0" applyProtection="0"/>
    <xf numFmtId="0" fontId="12" fillId="19" borderId="0" applyNumberFormat="0" applyBorder="0" applyAlignment="0" applyProtection="0"/>
    <xf numFmtId="0" fontId="14" fillId="18" borderId="0" applyNumberFormat="0" applyBorder="0" applyAlignment="0" applyProtection="0"/>
    <xf numFmtId="0" fontId="11" fillId="18" borderId="0" applyNumberFormat="0" applyBorder="0" applyAlignment="0" applyProtection="0"/>
    <xf numFmtId="0" fontId="12" fillId="19" borderId="0" applyNumberFormat="0" applyBorder="0" applyAlignment="0" applyProtection="0"/>
    <xf numFmtId="0" fontId="9" fillId="17" borderId="0" applyNumberFormat="0" applyBorder="0" applyAlignment="0" applyProtection="0"/>
    <xf numFmtId="0" fontId="15" fillId="18"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3" borderId="0" applyNumberFormat="0" applyBorder="0" applyAlignment="0" applyProtection="0"/>
    <xf numFmtId="0" fontId="16" fillId="4" borderId="0" applyNumberFormat="0" applyBorder="0" applyAlignment="0" applyProtection="0"/>
    <xf numFmtId="0" fontId="17" fillId="7" borderId="1" applyNumberFormat="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24" borderId="0" applyNumberFormat="0" applyBorder="0" applyAlignment="0" applyProtection="0"/>
    <xf numFmtId="0" fontId="1" fillId="0" borderId="0" applyNumberFormat="0" applyFont="0" applyBorder="0" applyProtection="0"/>
    <xf numFmtId="0" fontId="1" fillId="0" borderId="0" applyNumberFormat="0" applyFon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1" fillId="0" borderId="0" applyNumberFormat="0" applyFont="0" applyBorder="0" applyProtection="0"/>
    <xf numFmtId="0" fontId="2" fillId="0" borderId="0" applyNumberFormat="0" applyBorder="0" applyProtection="0"/>
    <xf numFmtId="0" fontId="2" fillId="0" borderId="0" applyNumberFormat="0" applyBorder="0" applyProtection="0"/>
    <xf numFmtId="0" fontId="1" fillId="25" borderId="6" applyNumberFormat="0" applyFont="0" applyAlignment="0" applyProtection="0"/>
    <xf numFmtId="0" fontId="1" fillId="25" borderId="6" applyNumberFormat="0" applyFont="0" applyAlignment="0" applyProtection="0"/>
    <xf numFmtId="0" fontId="21" fillId="16" borderId="7"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6" fillId="26" borderId="9" applyNumberFormat="0" applyAlignment="0" applyProtection="0"/>
  </cellStyleXfs>
  <cellXfs count="434">
    <xf numFmtId="0" fontId="0" fillId="0" borderId="0" xfId="0"/>
    <xf numFmtId="0" fontId="0" fillId="28" borderId="0" xfId="66" applyFont="1" applyFill="1" applyAlignment="1"/>
    <xf numFmtId="0" fontId="31" fillId="28" borderId="0" xfId="0" applyFont="1" applyFill="1" applyAlignment="1" applyProtection="1">
      <alignment horizontal="right" vertical="top"/>
      <protection locked="0" hidden="1"/>
    </xf>
    <xf numFmtId="0" fontId="32" fillId="28" borderId="0" xfId="0" applyFont="1" applyFill="1" applyProtection="1">
      <protection locked="0"/>
    </xf>
    <xf numFmtId="0" fontId="33" fillId="28" borderId="0" xfId="0" applyFont="1" applyFill="1" applyAlignment="1" applyProtection="1">
      <protection locked="0"/>
    </xf>
    <xf numFmtId="0" fontId="33" fillId="28" borderId="0" xfId="0" applyFont="1" applyFill="1" applyProtection="1">
      <protection locked="0" hidden="1"/>
    </xf>
    <xf numFmtId="0" fontId="28" fillId="28" borderId="0" xfId="0" applyFont="1" applyFill="1"/>
    <xf numFmtId="0" fontId="27" fillId="28" borderId="0" xfId="0" applyFont="1" applyFill="1"/>
    <xf numFmtId="0" fontId="33" fillId="0" borderId="0" xfId="0" applyFont="1" applyAlignment="1">
      <alignment horizontal="left" wrapText="1"/>
    </xf>
    <xf numFmtId="0" fontId="33" fillId="28" borderId="0" xfId="0" applyFont="1" applyFill="1"/>
    <xf numFmtId="0" fontId="25" fillId="28" borderId="0" xfId="66" applyFont="1" applyFill="1" applyAlignment="1">
      <alignment horizontal="center"/>
    </xf>
    <xf numFmtId="0" fontId="2" fillId="28" borderId="0" xfId="66" applyFont="1" applyFill="1" applyAlignment="1">
      <alignment horizontal="left" vertical="center" indent="2"/>
    </xf>
    <xf numFmtId="0" fontId="2" fillId="28" borderId="0" xfId="66" applyFont="1" applyFill="1" applyAlignment="1">
      <alignment horizontal="left" vertical="top" wrapText="1"/>
    </xf>
    <xf numFmtId="0" fontId="27" fillId="28" borderId="0" xfId="66" applyFont="1" applyFill="1" applyAlignment="1">
      <alignment wrapText="1"/>
    </xf>
    <xf numFmtId="0" fontId="28" fillId="28" borderId="0" xfId="66" applyFont="1" applyFill="1" applyAlignment="1">
      <alignment wrapText="1"/>
    </xf>
    <xf numFmtId="0" fontId="34" fillId="28" borderId="0" xfId="66" applyFont="1" applyFill="1" applyAlignment="1">
      <alignment horizontal="left" vertical="center" indent="2"/>
    </xf>
    <xf numFmtId="0" fontId="0" fillId="28" borderId="0" xfId="66" applyFont="1" applyFill="1" applyAlignment="1">
      <alignment horizontal="left"/>
    </xf>
    <xf numFmtId="0" fontId="2" fillId="28" borderId="0" xfId="66" applyFont="1" applyFill="1" applyAlignment="1">
      <alignment horizontal="left" vertical="center" wrapText="1" indent="2"/>
    </xf>
    <xf numFmtId="1" fontId="0" fillId="28" borderId="0" xfId="66" applyNumberFormat="1" applyFont="1" applyFill="1" applyAlignment="1">
      <alignment horizontal="left"/>
    </xf>
    <xf numFmtId="49" fontId="2" fillId="28" borderId="0" xfId="66" applyNumberFormat="1" applyFont="1" applyFill="1" applyAlignment="1">
      <alignment vertical="center"/>
    </xf>
    <xf numFmtId="0" fontId="2" fillId="0" borderId="0" xfId="0" applyFont="1"/>
    <xf numFmtId="0" fontId="27" fillId="28" borderId="30" xfId="66" applyFont="1" applyFill="1" applyBorder="1" applyAlignment="1">
      <alignment vertical="center" wrapText="1"/>
    </xf>
    <xf numFmtId="0" fontId="27" fillId="0" borderId="29" xfId="66" applyFont="1" applyFill="1" applyBorder="1" applyAlignment="1">
      <alignment vertical="center" wrapText="1"/>
    </xf>
    <xf numFmtId="0" fontId="27" fillId="0" borderId="31" xfId="66" applyFont="1" applyFill="1" applyBorder="1" applyAlignment="1">
      <alignment vertical="center" wrapText="1"/>
    </xf>
    <xf numFmtId="164" fontId="27" fillId="0" borderId="29" xfId="66" applyNumberFormat="1" applyFont="1" applyFill="1" applyBorder="1" applyAlignment="1">
      <alignment vertical="center" wrapText="1"/>
    </xf>
    <xf numFmtId="0" fontId="27" fillId="28" borderId="0" xfId="66" applyFont="1" applyFill="1" applyAlignment="1">
      <alignment vertical="center" wrapText="1"/>
    </xf>
    <xf numFmtId="164" fontId="27" fillId="0" borderId="31" xfId="66" applyNumberFormat="1" applyFont="1" applyFill="1" applyBorder="1" applyAlignment="1">
      <alignment vertical="center" wrapText="1"/>
    </xf>
    <xf numFmtId="0" fontId="0" fillId="28" borderId="30" xfId="66" applyFont="1" applyFill="1" applyBorder="1" applyAlignment="1"/>
    <xf numFmtId="49" fontId="2" fillId="28" borderId="0" xfId="66" applyNumberFormat="1" applyFont="1" applyFill="1" applyAlignment="1"/>
    <xf numFmtId="0" fontId="2" fillId="28" borderId="0" xfId="66" applyFont="1" applyFill="1" applyAlignment="1">
      <alignment horizontal="center"/>
    </xf>
    <xf numFmtId="0" fontId="36" fillId="32" borderId="32" xfId="0" applyFont="1" applyFill="1" applyBorder="1" applyAlignment="1" applyProtection="1">
      <alignment horizontal="center" vertical="center" wrapText="1"/>
      <protection locked="0"/>
    </xf>
    <xf numFmtId="0" fontId="35" fillId="32" borderId="32" xfId="0" applyFont="1" applyFill="1" applyBorder="1" applyAlignment="1" applyProtection="1">
      <alignment horizontal="center" vertical="center" wrapText="1"/>
      <protection locked="0"/>
    </xf>
    <xf numFmtId="0" fontId="35" fillId="33" borderId="26" xfId="0" applyFont="1" applyFill="1" applyBorder="1" applyAlignment="1" applyProtection="1">
      <alignment horizontal="center" vertical="center" wrapText="1"/>
      <protection locked="0"/>
    </xf>
    <xf numFmtId="164" fontId="35" fillId="32" borderId="32" xfId="0" applyNumberFormat="1" applyFont="1" applyFill="1" applyBorder="1" applyAlignment="1" applyProtection="1">
      <alignment horizontal="center" vertical="center" wrapText="1"/>
    </xf>
    <xf numFmtId="164" fontId="35" fillId="33" borderId="26" xfId="0" applyNumberFormat="1" applyFont="1" applyFill="1" applyBorder="1" applyAlignment="1" applyProtection="1">
      <alignment horizontal="center" vertical="center" wrapText="1"/>
    </xf>
    <xf numFmtId="0" fontId="0" fillId="0" borderId="53" xfId="0" applyBorder="1"/>
    <xf numFmtId="0" fontId="41" fillId="0" borderId="53" xfId="0" applyFont="1" applyBorder="1"/>
    <xf numFmtId="0" fontId="48" fillId="0" borderId="53" xfId="0" applyFont="1" applyBorder="1"/>
    <xf numFmtId="0" fontId="47" fillId="0" borderId="53" xfId="62" applyFont="1" applyBorder="1" applyAlignment="1">
      <alignment horizontal="left" vertical="center"/>
    </xf>
    <xf numFmtId="0" fontId="44" fillId="0" borderId="53" xfId="0" applyFont="1" applyBorder="1" applyAlignment="1">
      <alignment vertical="center"/>
    </xf>
    <xf numFmtId="0" fontId="45" fillId="0" borderId="53" xfId="0" applyFont="1" applyBorder="1" applyAlignment="1">
      <alignment vertical="center"/>
    </xf>
    <xf numFmtId="0" fontId="40" fillId="0" borderId="53" xfId="0" applyFont="1" applyBorder="1" applyAlignment="1">
      <alignment vertical="center"/>
    </xf>
    <xf numFmtId="0" fontId="2" fillId="0" borderId="53" xfId="0" applyFont="1" applyBorder="1" applyAlignment="1">
      <alignment vertical="center"/>
    </xf>
    <xf numFmtId="0" fontId="46" fillId="0" borderId="53" xfId="0" applyFont="1" applyBorder="1" applyAlignment="1">
      <alignment horizontal="justify" vertical="center"/>
    </xf>
    <xf numFmtId="0" fontId="40" fillId="0" borderId="53" xfId="0" applyFont="1" applyBorder="1" applyAlignment="1">
      <alignment horizontal="justify" vertical="center"/>
    </xf>
    <xf numFmtId="0" fontId="48" fillId="50" borderId="53" xfId="0" applyFont="1" applyFill="1" applyBorder="1" applyAlignment="1">
      <alignment vertical="center"/>
    </xf>
    <xf numFmtId="0" fontId="47" fillId="50" borderId="53" xfId="62" applyFont="1" applyFill="1" applyBorder="1" applyAlignment="1">
      <alignment horizontal="left" vertical="center"/>
    </xf>
    <xf numFmtId="0" fontId="41" fillId="28" borderId="0" xfId="71" applyFont="1" applyFill="1" applyAlignment="1"/>
    <xf numFmtId="0" fontId="41" fillId="27" borderId="11" xfId="71" applyFont="1" applyFill="1" applyBorder="1" applyAlignment="1">
      <alignment horizontal="left" indent="1"/>
    </xf>
    <xf numFmtId="0" fontId="41" fillId="27" borderId="0" xfId="71" applyFont="1" applyFill="1" applyAlignment="1"/>
    <xf numFmtId="0" fontId="41" fillId="27" borderId="11" xfId="66" applyFont="1" applyFill="1" applyBorder="1" applyAlignment="1" applyProtection="1">
      <alignment horizontal="left" indent="1"/>
      <protection hidden="1"/>
    </xf>
    <xf numFmtId="0" fontId="53" fillId="27" borderId="0" xfId="71" applyFont="1" applyFill="1" applyAlignment="1" applyProtection="1">
      <alignment vertical="top"/>
      <protection hidden="1"/>
    </xf>
    <xf numFmtId="0" fontId="53" fillId="28" borderId="0" xfId="71" applyFont="1" applyFill="1" applyAlignment="1">
      <alignment vertical="top"/>
    </xf>
    <xf numFmtId="0" fontId="53" fillId="27" borderId="13" xfId="71" applyFont="1" applyFill="1" applyBorder="1" applyAlignment="1" applyProtection="1">
      <alignment horizontal="right" vertical="top"/>
      <protection hidden="1"/>
    </xf>
    <xf numFmtId="0" fontId="53" fillId="27" borderId="14" xfId="71" applyFont="1" applyFill="1" applyBorder="1" applyAlignment="1" applyProtection="1">
      <alignment horizontal="left" vertical="top" indent="2"/>
      <protection hidden="1"/>
    </xf>
    <xf numFmtId="0" fontId="53" fillId="28" borderId="0" xfId="71" applyFont="1" applyFill="1" applyAlignment="1"/>
    <xf numFmtId="0" fontId="41" fillId="28" borderId="11" xfId="71" applyFont="1" applyFill="1" applyBorder="1" applyAlignment="1">
      <alignment horizontal="right"/>
    </xf>
    <xf numFmtId="0" fontId="41" fillId="28" borderId="11" xfId="66" applyFont="1" applyFill="1" applyBorder="1" applyAlignment="1"/>
    <xf numFmtId="0" fontId="41" fillId="28" borderId="0" xfId="66" applyFont="1" applyFill="1" applyAlignment="1"/>
    <xf numFmtId="0" fontId="41" fillId="28" borderId="12" xfId="66" applyFont="1" applyFill="1" applyBorder="1" applyAlignment="1"/>
    <xf numFmtId="0" fontId="54" fillId="28" borderId="0" xfId="62" applyFont="1" applyFill="1" applyAlignment="1">
      <alignment horizontal="left"/>
    </xf>
    <xf numFmtId="0" fontId="41" fillId="28" borderId="11" xfId="71" applyFont="1" applyFill="1" applyBorder="1" applyAlignment="1"/>
    <xf numFmtId="0" fontId="41" fillId="28" borderId="0" xfId="71" applyFont="1" applyFill="1" applyAlignment="1">
      <alignment wrapText="1"/>
    </xf>
    <xf numFmtId="0" fontId="41" fillId="38" borderId="32" xfId="66" applyFont="1" applyFill="1" applyBorder="1" applyAlignment="1" applyProtection="1">
      <alignment vertical="center"/>
      <protection locked="0"/>
    </xf>
    <xf numFmtId="49" fontId="55" fillId="33" borderId="32" xfId="66" applyNumberFormat="1" applyFont="1" applyFill="1" applyBorder="1" applyAlignment="1" applyProtection="1">
      <alignment horizontal="center" vertical="center" wrapText="1"/>
      <protection locked="0"/>
    </xf>
    <xf numFmtId="49" fontId="41" fillId="35" borderId="32" xfId="66" applyNumberFormat="1" applyFont="1" applyFill="1" applyBorder="1" applyAlignment="1" applyProtection="1">
      <alignment horizontal="center" vertical="center"/>
      <protection locked="0"/>
    </xf>
    <xf numFmtId="49" fontId="41" fillId="28" borderId="0" xfId="66" applyNumberFormat="1" applyFont="1" applyFill="1" applyAlignment="1" applyProtection="1">
      <alignment vertical="center"/>
      <protection locked="0"/>
    </xf>
    <xf numFmtId="0" fontId="58" fillId="28" borderId="0" xfId="71" applyFont="1" applyFill="1" applyAlignment="1" applyProtection="1">
      <alignment wrapText="1"/>
      <protection hidden="1"/>
    </xf>
    <xf numFmtId="0" fontId="41" fillId="28" borderId="0" xfId="71" applyFont="1" applyFill="1" applyAlignment="1" applyProtection="1">
      <alignment vertical="top" wrapText="1"/>
      <protection locked="0"/>
    </xf>
    <xf numFmtId="0" fontId="53" fillId="28" borderId="0" xfId="71" applyFont="1" applyFill="1" applyAlignment="1">
      <alignment horizontal="left" wrapText="1"/>
    </xf>
    <xf numFmtId="49" fontId="41" fillId="28" borderId="0" xfId="71" applyNumberFormat="1" applyFont="1" applyFill="1" applyAlignment="1" applyProtection="1">
      <alignment horizontal="left" vertical="top" wrapText="1"/>
      <protection locked="0"/>
    </xf>
    <xf numFmtId="49" fontId="41" fillId="28" borderId="0" xfId="71" applyNumberFormat="1" applyFont="1" applyFill="1" applyAlignment="1" applyProtection="1">
      <alignment horizontal="left" vertical="top" wrapText="1" indent="6"/>
      <protection locked="0"/>
    </xf>
    <xf numFmtId="0" fontId="41" fillId="0" borderId="0" xfId="0" applyFont="1"/>
    <xf numFmtId="0" fontId="53" fillId="28" borderId="0" xfId="66" applyFont="1" applyFill="1" applyAlignment="1">
      <alignment horizontal="right"/>
    </xf>
    <xf numFmtId="49" fontId="41" fillId="28" borderId="12" xfId="66" applyNumberFormat="1" applyFont="1" applyFill="1" applyBorder="1" applyAlignment="1"/>
    <xf numFmtId="49" fontId="41" fillId="28" borderId="0" xfId="66" applyNumberFormat="1" applyFont="1" applyFill="1" applyAlignment="1" applyProtection="1">
      <alignment horizontal="left" vertical="center"/>
      <protection locked="0"/>
    </xf>
    <xf numFmtId="49" fontId="41" fillId="38" borderId="32" xfId="66" applyNumberFormat="1" applyFont="1" applyFill="1" applyBorder="1" applyAlignment="1" applyProtection="1">
      <alignment vertical="center"/>
      <protection locked="0"/>
    </xf>
    <xf numFmtId="49" fontId="41" fillId="28" borderId="0" xfId="66" applyNumberFormat="1" applyFont="1" applyFill="1" applyBorder="1" applyAlignment="1" applyProtection="1">
      <alignment vertical="center"/>
      <protection locked="0"/>
    </xf>
    <xf numFmtId="0" fontId="41" fillId="28" borderId="0" xfId="66" applyFont="1" applyFill="1" applyAlignment="1" applyProtection="1">
      <alignment vertical="center"/>
      <protection locked="0"/>
    </xf>
    <xf numFmtId="49" fontId="41" fillId="28" borderId="0" xfId="66" applyNumberFormat="1" applyFont="1" applyFill="1" applyAlignment="1">
      <alignment horizontal="left"/>
    </xf>
    <xf numFmtId="1" fontId="41" fillId="38" borderId="32" xfId="66" applyNumberFormat="1" applyFont="1" applyFill="1" applyBorder="1" applyAlignment="1" applyProtection="1">
      <alignment horizontal="right" vertical="center"/>
      <protection locked="0"/>
    </xf>
    <xf numFmtId="1" fontId="41" fillId="29" borderId="17" xfId="66" applyNumberFormat="1" applyFont="1" applyFill="1" applyBorder="1" applyAlignment="1" applyProtection="1">
      <alignment vertical="center"/>
      <protection locked="0"/>
    </xf>
    <xf numFmtId="1" fontId="41" fillId="28" borderId="0" xfId="66" applyNumberFormat="1" applyFont="1" applyFill="1" applyAlignment="1" applyProtection="1">
      <alignment vertical="center"/>
      <protection locked="0"/>
    </xf>
    <xf numFmtId="0" fontId="64" fillId="28" borderId="0" xfId="66" applyFont="1" applyFill="1" applyAlignment="1">
      <alignment horizontal="right" vertical="top"/>
    </xf>
    <xf numFmtId="0" fontId="64" fillId="28" borderId="0" xfId="66" applyFont="1" applyFill="1" applyAlignment="1">
      <alignment horizontal="left" vertical="top" wrapText="1"/>
    </xf>
    <xf numFmtId="0" fontId="53" fillId="28" borderId="0" xfId="66" applyFont="1" applyFill="1" applyAlignment="1" applyProtection="1">
      <alignment vertical="center"/>
      <protection locked="0"/>
    </xf>
    <xf numFmtId="0" fontId="41" fillId="28" borderId="0" xfId="66" applyFont="1" applyFill="1" applyAlignment="1">
      <alignment vertical="center"/>
    </xf>
    <xf numFmtId="0" fontId="53" fillId="28" borderId="19" xfId="0" applyFont="1" applyFill="1" applyBorder="1" applyAlignment="1" applyProtection="1">
      <alignment vertical="center" wrapText="1"/>
    </xf>
    <xf numFmtId="0" fontId="41" fillId="38" borderId="32" xfId="0" applyFont="1" applyFill="1" applyBorder="1" applyAlignment="1">
      <alignment vertical="center"/>
    </xf>
    <xf numFmtId="0" fontId="64" fillId="28" borderId="0" xfId="0" applyFont="1" applyFill="1" applyAlignment="1" applyProtection="1">
      <alignment horizontal="left" vertical="top" wrapText="1"/>
      <protection locked="0"/>
    </xf>
    <xf numFmtId="0" fontId="53" fillId="28" borderId="0" xfId="66" applyFont="1" applyFill="1" applyBorder="1" applyAlignment="1">
      <alignment wrapText="1"/>
    </xf>
    <xf numFmtId="0" fontId="67" fillId="0" borderId="0" xfId="66" applyFont="1" applyFill="1" applyAlignment="1"/>
    <xf numFmtId="164" fontId="55" fillId="45" borderId="26" xfId="0" applyNumberFormat="1" applyFont="1" applyFill="1" applyBorder="1" applyAlignment="1" applyProtection="1">
      <alignment horizontal="center" vertical="center" wrapText="1"/>
    </xf>
    <xf numFmtId="0" fontId="41" fillId="27" borderId="0" xfId="71" applyFont="1" applyFill="1" applyBorder="1" applyAlignment="1"/>
    <xf numFmtId="0" fontId="53" fillId="27" borderId="0" xfId="71" applyFont="1" applyFill="1" applyBorder="1" applyAlignment="1">
      <alignment vertical="top"/>
    </xf>
    <xf numFmtId="0" fontId="53" fillId="27" borderId="14" xfId="71" applyFont="1" applyFill="1" applyBorder="1" applyAlignment="1"/>
    <xf numFmtId="0" fontId="41" fillId="28" borderId="0" xfId="71" applyFont="1" applyFill="1" applyBorder="1" applyAlignment="1"/>
    <xf numFmtId="0" fontId="41" fillId="28" borderId="0" xfId="66" applyFont="1" applyFill="1" applyBorder="1" applyAlignment="1"/>
    <xf numFmtId="0" fontId="58" fillId="28" borderId="0" xfId="0" applyFont="1" applyFill="1" applyBorder="1" applyAlignment="1" applyProtection="1">
      <alignment wrapText="1"/>
      <protection hidden="1"/>
    </xf>
    <xf numFmtId="0" fontId="58" fillId="28" borderId="0" xfId="0" applyFont="1" applyFill="1" applyBorder="1" applyAlignment="1" applyProtection="1">
      <alignment vertical="top" wrapText="1"/>
      <protection hidden="1"/>
    </xf>
    <xf numFmtId="0" fontId="52" fillId="28" borderId="53" xfId="0" applyFont="1" applyFill="1" applyBorder="1" applyProtection="1">
      <protection hidden="1"/>
    </xf>
    <xf numFmtId="0" fontId="41" fillId="28" borderId="53" xfId="71" applyFont="1" applyFill="1" applyBorder="1" applyAlignment="1"/>
    <xf numFmtId="0" fontId="53" fillId="28" borderId="53" xfId="71" applyFont="1" applyFill="1" applyBorder="1" applyAlignment="1">
      <alignment vertical="top"/>
    </xf>
    <xf numFmtId="0" fontId="53" fillId="28" borderId="53" xfId="71" applyFont="1" applyFill="1" applyBorder="1" applyAlignment="1"/>
    <xf numFmtId="0" fontId="41" fillId="28" borderId="53" xfId="66" applyFont="1" applyFill="1" applyBorder="1" applyAlignment="1"/>
    <xf numFmtId="0" fontId="58" fillId="28" borderId="53" xfId="0" applyFont="1" applyFill="1" applyBorder="1" applyAlignment="1" applyProtection="1">
      <alignment wrapText="1"/>
      <protection hidden="1"/>
    </xf>
    <xf numFmtId="0" fontId="58" fillId="28" borderId="53" xfId="0" applyFont="1" applyFill="1" applyBorder="1" applyAlignment="1" applyProtection="1">
      <alignment vertical="top" wrapText="1"/>
      <protection hidden="1"/>
    </xf>
    <xf numFmtId="0" fontId="41" fillId="28" borderId="53" xfId="0" applyFont="1" applyFill="1" applyBorder="1" applyProtection="1">
      <protection hidden="1"/>
    </xf>
    <xf numFmtId="0" fontId="70" fillId="28" borderId="53" xfId="0" applyFont="1" applyFill="1" applyBorder="1" applyAlignment="1" applyProtection="1">
      <alignment horizontal="left" vertical="center" wrapText="1"/>
    </xf>
    <xf numFmtId="0" fontId="70" fillId="28" borderId="53" xfId="0" applyFont="1" applyFill="1" applyBorder="1" applyAlignment="1" applyProtection="1">
      <alignment vertical="center" wrapText="1"/>
    </xf>
    <xf numFmtId="0" fontId="41" fillId="28" borderId="53" xfId="71" applyFont="1" applyFill="1" applyBorder="1" applyAlignment="1">
      <alignment horizontal="center"/>
    </xf>
    <xf numFmtId="0" fontId="59" fillId="53" borderId="32" xfId="0" applyFont="1" applyFill="1" applyBorder="1" applyAlignment="1" applyProtection="1">
      <alignment horizontal="center" vertical="center"/>
      <protection locked="0"/>
    </xf>
    <xf numFmtId="0" fontId="41" fillId="28" borderId="0" xfId="66" applyFont="1" applyFill="1" applyAlignment="1">
      <alignment horizontal="justify" vertical="center"/>
    </xf>
    <xf numFmtId="0" fontId="41" fillId="28" borderId="0" xfId="66" applyFont="1" applyFill="1" applyAlignment="1">
      <alignment horizontal="left" vertical="center"/>
    </xf>
    <xf numFmtId="0" fontId="41" fillId="28" borderId="0" xfId="66" applyFont="1" applyFill="1" applyAlignment="1" applyProtection="1">
      <alignment horizontal="justify" vertical="center"/>
      <protection locked="0"/>
    </xf>
    <xf numFmtId="0" fontId="77" fillId="0" borderId="53" xfId="0" applyFont="1" applyBorder="1"/>
    <xf numFmtId="0" fontId="79" fillId="28" borderId="0" xfId="71" applyFont="1" applyFill="1" applyAlignment="1">
      <alignment vertical="center" wrapText="1"/>
    </xf>
    <xf numFmtId="0" fontId="41" fillId="28" borderId="0" xfId="0" applyFont="1" applyFill="1" applyAlignment="1">
      <alignment horizontal="left" vertical="center" indent="6"/>
    </xf>
    <xf numFmtId="0" fontId="72" fillId="40" borderId="10" xfId="0" applyFont="1" applyFill="1" applyBorder="1" applyAlignment="1" applyProtection="1">
      <alignment horizontal="right" vertical="center" wrapText="1"/>
    </xf>
    <xf numFmtId="10" fontId="72" fillId="39" borderId="48" xfId="0" applyNumberFormat="1" applyFont="1" applyFill="1" applyBorder="1" applyAlignment="1" applyProtection="1">
      <alignment vertical="center" wrapText="1"/>
      <protection hidden="1"/>
    </xf>
    <xf numFmtId="10" fontId="72" fillId="39" borderId="49" xfId="0" applyNumberFormat="1" applyFont="1" applyFill="1" applyBorder="1" applyAlignment="1" applyProtection="1">
      <alignment vertical="center" wrapText="1"/>
      <protection hidden="1"/>
    </xf>
    <xf numFmtId="10" fontId="72" fillId="41" borderId="47" xfId="0" applyNumberFormat="1" applyFont="1" applyFill="1" applyBorder="1" applyAlignment="1" applyProtection="1">
      <alignment vertical="center" wrapText="1"/>
      <protection hidden="1"/>
    </xf>
    <xf numFmtId="0" fontId="72" fillId="28" borderId="0" xfId="0" applyFont="1" applyFill="1" applyAlignment="1" applyProtection="1">
      <alignment vertical="center"/>
      <protection hidden="1"/>
    </xf>
    <xf numFmtId="0" fontId="69" fillId="45" borderId="16" xfId="0" applyFont="1" applyFill="1" applyBorder="1" applyAlignment="1" applyProtection="1">
      <alignment horizontal="center" vertical="center" wrapText="1"/>
    </xf>
    <xf numFmtId="0" fontId="69" fillId="36" borderId="16" xfId="0" applyFont="1" applyFill="1" applyBorder="1" applyAlignment="1" applyProtection="1">
      <alignment horizontal="center" vertical="center" wrapText="1"/>
    </xf>
    <xf numFmtId="10" fontId="60" fillId="39" borderId="43" xfId="0" applyNumberFormat="1" applyFont="1" applyFill="1" applyBorder="1" applyAlignment="1" applyProtection="1">
      <alignment vertical="center" wrapText="1"/>
      <protection hidden="1"/>
    </xf>
    <xf numFmtId="10" fontId="60" fillId="39" borderId="63" xfId="0" applyNumberFormat="1" applyFont="1" applyFill="1" applyBorder="1" applyAlignment="1" applyProtection="1">
      <alignment vertical="center" wrapText="1"/>
      <protection hidden="1"/>
    </xf>
    <xf numFmtId="10" fontId="60" fillId="39" borderId="14" xfId="0" applyNumberFormat="1" applyFont="1" applyFill="1" applyBorder="1" applyAlignment="1" applyProtection="1">
      <alignment vertical="center" wrapText="1"/>
      <protection hidden="1"/>
    </xf>
    <xf numFmtId="0" fontId="72" fillId="28" borderId="12" xfId="0" applyFont="1" applyFill="1" applyBorder="1" applyAlignment="1" applyProtection="1">
      <alignment vertical="center"/>
      <protection hidden="1"/>
    </xf>
    <xf numFmtId="0" fontId="72" fillId="40" borderId="0" xfId="0" applyFont="1" applyFill="1" applyAlignment="1" applyProtection="1">
      <alignment horizontal="center" vertical="center" wrapText="1"/>
    </xf>
    <xf numFmtId="0" fontId="72" fillId="40" borderId="12" xfId="0" applyFont="1" applyFill="1" applyBorder="1" applyAlignment="1" applyProtection="1">
      <alignment horizontal="center" vertical="center" wrapText="1"/>
    </xf>
    <xf numFmtId="0" fontId="72" fillId="40" borderId="27" xfId="0" applyFont="1" applyFill="1" applyBorder="1" applyAlignment="1" applyProtection="1">
      <alignment horizontal="center" vertical="center" wrapText="1"/>
    </xf>
    <xf numFmtId="0" fontId="52" fillId="45" borderId="27" xfId="0" applyFont="1" applyFill="1" applyBorder="1" applyAlignment="1" applyProtection="1">
      <alignment horizontal="center" vertical="center" wrapText="1"/>
    </xf>
    <xf numFmtId="0" fontId="52" fillId="45" borderId="26" xfId="0" applyFont="1" applyFill="1" applyBorder="1" applyAlignment="1" applyProtection="1">
      <alignment horizontal="center" vertical="center" wrapText="1"/>
    </xf>
    <xf numFmtId="0" fontId="52" fillId="36" borderId="27" xfId="0" applyFont="1" applyFill="1" applyBorder="1" applyAlignment="1" applyProtection="1">
      <alignment horizontal="center" vertical="center" wrapText="1"/>
    </xf>
    <xf numFmtId="0" fontId="72" fillId="55" borderId="44" xfId="0" applyFont="1" applyFill="1" applyBorder="1" applyAlignment="1" applyProtection="1">
      <alignment horizontal="center" vertical="center" wrapText="1"/>
    </xf>
    <xf numFmtId="0" fontId="72" fillId="55" borderId="45" xfId="0" applyFont="1" applyFill="1" applyBorder="1" applyAlignment="1" applyProtection="1">
      <alignment horizontal="center" vertical="center" wrapText="1"/>
      <protection locked="0"/>
    </xf>
    <xf numFmtId="0" fontId="72" fillId="55" borderId="45" xfId="0" applyFont="1" applyFill="1" applyBorder="1" applyAlignment="1" applyProtection="1">
      <alignment horizontal="center" vertical="center" wrapText="1"/>
    </xf>
    <xf numFmtId="0" fontId="72" fillId="55" borderId="61" xfId="0" applyFont="1" applyFill="1" applyBorder="1" applyAlignment="1" applyProtection="1">
      <alignment horizontal="center" vertical="center" wrapText="1"/>
    </xf>
    <xf numFmtId="0" fontId="72" fillId="28" borderId="11" xfId="0" applyFont="1" applyFill="1" applyBorder="1" applyAlignment="1" applyProtection="1">
      <alignment horizontal="center" vertical="center"/>
      <protection hidden="1"/>
    </xf>
    <xf numFmtId="0" fontId="72" fillId="28" borderId="22" xfId="0" applyFont="1" applyFill="1" applyBorder="1" applyAlignment="1" applyProtection="1">
      <alignment vertical="center"/>
      <protection hidden="1"/>
    </xf>
    <xf numFmtId="0" fontId="72" fillId="28" borderId="14" xfId="0" applyFont="1" applyFill="1" applyBorder="1" applyAlignment="1" applyProtection="1">
      <alignment vertical="center"/>
      <protection hidden="1"/>
    </xf>
    <xf numFmtId="0" fontId="72" fillId="28" borderId="15" xfId="0" applyFont="1" applyFill="1" applyBorder="1" applyAlignment="1" applyProtection="1">
      <alignment vertical="center"/>
      <protection hidden="1"/>
    </xf>
    <xf numFmtId="0" fontId="85" fillId="28" borderId="0" xfId="0" applyFont="1" applyFill="1" applyAlignment="1" applyProtection="1">
      <alignment vertical="center"/>
      <protection hidden="1"/>
    </xf>
    <xf numFmtId="0" fontId="85" fillId="28" borderId="0" xfId="0" applyFont="1" applyFill="1" applyBorder="1" applyAlignment="1" applyProtection="1">
      <alignment vertical="center" wrapText="1"/>
      <protection hidden="1"/>
    </xf>
    <xf numFmtId="0" fontId="85" fillId="28" borderId="0" xfId="0" applyFont="1" applyFill="1" applyAlignment="1" applyProtection="1">
      <alignment horizontal="left" vertical="center" wrapText="1"/>
      <protection hidden="1"/>
    </xf>
    <xf numFmtId="0" fontId="86" fillId="28" borderId="0" xfId="0" applyFont="1" applyFill="1" applyAlignment="1" applyProtection="1">
      <alignment horizontal="center" vertical="center" wrapText="1"/>
    </xf>
    <xf numFmtId="0" fontId="85" fillId="28" borderId="0" xfId="0" applyFont="1" applyFill="1" applyAlignment="1" applyProtection="1">
      <alignment horizontal="left" vertical="center"/>
      <protection locked="0"/>
    </xf>
    <xf numFmtId="0" fontId="85" fillId="28" borderId="14" xfId="0" applyFont="1" applyFill="1" applyBorder="1" applyAlignment="1" applyProtection="1">
      <alignment vertical="center"/>
      <protection hidden="1"/>
    </xf>
    <xf numFmtId="0" fontId="31" fillId="0" borderId="53" xfId="0" applyFont="1" applyFill="1" applyBorder="1" applyAlignment="1" applyProtection="1">
      <protection locked="0"/>
    </xf>
    <xf numFmtId="0" fontId="36" fillId="59" borderId="32" xfId="0" applyFont="1" applyFill="1" applyBorder="1" applyAlignment="1" applyProtection="1">
      <alignment horizontal="center" vertical="center" wrapText="1"/>
      <protection locked="0"/>
    </xf>
    <xf numFmtId="0" fontId="38" fillId="28" borderId="0" xfId="0" applyFont="1" applyFill="1" applyProtection="1">
      <protection locked="0"/>
    </xf>
    <xf numFmtId="0" fontId="60" fillId="28" borderId="0" xfId="0" applyFont="1" applyFill="1" applyAlignment="1" applyProtection="1">
      <alignment vertical="center"/>
      <protection hidden="1"/>
    </xf>
    <xf numFmtId="0" fontId="89" fillId="28" borderId="0" xfId="0" applyFont="1" applyFill="1" applyAlignment="1" applyProtection="1">
      <alignment horizontal="center" vertical="top" wrapText="1"/>
      <protection locked="0"/>
    </xf>
    <xf numFmtId="0" fontId="89" fillId="28" borderId="0" xfId="0" applyFont="1" applyFill="1" applyAlignment="1" applyProtection="1">
      <alignment horizontal="center" vertical="center" wrapText="1"/>
      <protection locked="0"/>
    </xf>
    <xf numFmtId="0" fontId="90" fillId="28" borderId="0" xfId="0" applyFont="1" applyFill="1" applyBorder="1" applyAlignment="1" applyProtection="1">
      <alignment vertical="center"/>
      <protection hidden="1"/>
    </xf>
    <xf numFmtId="0" fontId="90" fillId="28" borderId="0" xfId="0" applyFont="1" applyFill="1" applyAlignment="1" applyProtection="1">
      <alignment vertical="center"/>
      <protection hidden="1"/>
    </xf>
    <xf numFmtId="0" fontId="90" fillId="28" borderId="11" xfId="0" applyFont="1" applyFill="1" applyBorder="1" applyAlignment="1" applyProtection="1">
      <alignment vertical="center"/>
      <protection hidden="1"/>
    </xf>
    <xf numFmtId="0" fontId="90" fillId="28" borderId="0" xfId="0" applyFont="1" applyFill="1" applyAlignment="1" applyProtection="1">
      <alignment horizontal="left" vertical="center"/>
      <protection hidden="1"/>
    </xf>
    <xf numFmtId="9" fontId="90" fillId="30" borderId="23" xfId="0" applyNumberFormat="1" applyFont="1" applyFill="1" applyBorder="1" applyAlignment="1" applyProtection="1">
      <alignment horizontal="center" vertical="center" wrapText="1"/>
    </xf>
    <xf numFmtId="1" fontId="90" fillId="29" borderId="43" xfId="0" applyNumberFormat="1" applyFont="1" applyFill="1" applyBorder="1" applyAlignment="1" applyProtection="1">
      <alignment vertical="center" wrapText="1"/>
      <protection hidden="1"/>
    </xf>
    <xf numFmtId="1" fontId="90" fillId="29" borderId="23" xfId="0" applyNumberFormat="1" applyFont="1" applyFill="1" applyBorder="1" applyAlignment="1" applyProtection="1">
      <alignment vertical="center" wrapText="1"/>
      <protection hidden="1"/>
    </xf>
    <xf numFmtId="1" fontId="90" fillId="29" borderId="22" xfId="0" applyNumberFormat="1" applyFont="1" applyFill="1" applyBorder="1" applyAlignment="1" applyProtection="1">
      <alignment vertical="center" wrapText="1"/>
      <protection hidden="1"/>
    </xf>
    <xf numFmtId="10" fontId="90" fillId="44" borderId="46" xfId="0" applyNumberFormat="1" applyFont="1" applyFill="1" applyBorder="1" applyAlignment="1" applyProtection="1">
      <alignment vertical="center" wrapText="1"/>
      <protection hidden="1"/>
    </xf>
    <xf numFmtId="0" fontId="90" fillId="28" borderId="0" xfId="0" applyFont="1" applyFill="1" applyAlignment="1" applyProtection="1">
      <alignment horizontal="center" vertical="center" wrapText="1"/>
    </xf>
    <xf numFmtId="10" fontId="90" fillId="44" borderId="47" xfId="0" applyNumberFormat="1" applyFont="1" applyFill="1" applyBorder="1" applyAlignment="1" applyProtection="1">
      <alignment vertical="center" wrapText="1"/>
      <protection hidden="1"/>
    </xf>
    <xf numFmtId="0" fontId="90" fillId="28" borderId="22" xfId="0" applyFont="1" applyFill="1" applyBorder="1" applyAlignment="1" applyProtection="1">
      <alignment vertical="center"/>
      <protection hidden="1"/>
    </xf>
    <xf numFmtId="0" fontId="90" fillId="28" borderId="25" xfId="0" applyFont="1" applyFill="1" applyBorder="1" applyAlignment="1" applyProtection="1">
      <alignment vertical="center"/>
      <protection hidden="1"/>
    </xf>
    <xf numFmtId="0" fontId="91" fillId="28" borderId="0" xfId="0" applyFont="1" applyFill="1" applyAlignment="1" applyProtection="1">
      <alignment horizontal="right" vertical="top"/>
      <protection locked="0" hidden="1"/>
    </xf>
    <xf numFmtId="0" fontId="92" fillId="28" borderId="0" xfId="0" applyFont="1" applyFill="1" applyProtection="1">
      <protection locked="0"/>
    </xf>
    <xf numFmtId="0" fontId="90" fillId="28" borderId="0" xfId="0" applyFont="1" applyFill="1" applyAlignment="1" applyProtection="1">
      <alignment horizontal="left" vertical="center" wrapText="1"/>
      <protection hidden="1"/>
    </xf>
    <xf numFmtId="0" fontId="72" fillId="28" borderId="0" xfId="0" applyFont="1" applyFill="1" applyAlignment="1" applyProtection="1">
      <alignment horizontal="right" vertical="center" indent="1"/>
      <protection hidden="1"/>
    </xf>
    <xf numFmtId="0" fontId="93" fillId="28" borderId="0" xfId="0" applyFont="1" applyFill="1" applyAlignment="1" applyProtection="1">
      <protection locked="0"/>
    </xf>
    <xf numFmtId="0" fontId="98" fillId="28" borderId="53" xfId="0" applyFont="1" applyFill="1" applyBorder="1" applyAlignment="1" applyProtection="1">
      <alignment wrapText="1"/>
      <protection hidden="1"/>
    </xf>
    <xf numFmtId="0" fontId="100" fillId="28" borderId="53" xfId="62" applyFont="1" applyFill="1" applyBorder="1" applyAlignment="1"/>
    <xf numFmtId="0" fontId="99" fillId="28" borderId="53" xfId="71" applyFont="1" applyFill="1" applyBorder="1" applyAlignment="1"/>
    <xf numFmtId="0" fontId="68" fillId="28" borderId="53" xfId="72" applyFont="1" applyFill="1" applyBorder="1" applyAlignment="1" applyProtection="1">
      <alignment vertical="center"/>
      <protection locked="0"/>
    </xf>
    <xf numFmtId="0" fontId="68" fillId="28" borderId="53" xfId="72" applyFont="1" applyFill="1" applyBorder="1" applyAlignment="1" applyProtection="1">
      <alignment horizontal="left" vertical="center"/>
      <protection locked="0"/>
    </xf>
    <xf numFmtId="0" fontId="27" fillId="28" borderId="53" xfId="72" applyFont="1" applyFill="1" applyBorder="1" applyAlignment="1" applyProtection="1">
      <alignment vertical="center"/>
      <protection locked="0"/>
    </xf>
    <xf numFmtId="0" fontId="68" fillId="28" borderId="53" xfId="72" applyFont="1" applyFill="1" applyBorder="1" applyAlignment="1" applyProtection="1">
      <alignment horizontal="right" vertical="center"/>
      <protection locked="0"/>
    </xf>
    <xf numFmtId="0" fontId="27" fillId="28" borderId="58" xfId="72" applyFont="1" applyFill="1" applyBorder="1" applyAlignment="1" applyProtection="1">
      <alignment vertical="center"/>
      <protection locked="0"/>
    </xf>
    <xf numFmtId="0" fontId="28" fillId="28" borderId="55" xfId="72" applyFont="1" applyFill="1" applyBorder="1" applyAlignment="1" applyProtection="1">
      <alignment horizontal="left" vertical="top" wrapText="1"/>
      <protection locked="0"/>
    </xf>
    <xf numFmtId="0" fontId="27" fillId="28" borderId="55" xfId="72" applyFont="1" applyFill="1" applyBorder="1" applyAlignment="1" applyProtection="1">
      <alignment horizontal="left" vertical="top" wrapText="1"/>
      <protection locked="0"/>
    </xf>
    <xf numFmtId="0" fontId="27" fillId="28" borderId="55" xfId="72" applyFont="1" applyFill="1" applyBorder="1" applyAlignment="1" applyProtection="1">
      <alignment vertical="top" wrapText="1"/>
      <protection locked="0"/>
    </xf>
    <xf numFmtId="0" fontId="27" fillId="28" borderId="59" xfId="72" applyFont="1" applyFill="1" applyBorder="1" applyAlignment="1" applyProtection="1">
      <alignment vertical="center"/>
      <protection locked="0"/>
    </xf>
    <xf numFmtId="0" fontId="28" fillId="28" borderId="57" xfId="72" applyFont="1" applyFill="1" applyBorder="1" applyAlignment="1" applyProtection="1">
      <alignment horizontal="left" vertical="top" wrapText="1"/>
      <protection locked="0"/>
    </xf>
    <xf numFmtId="0" fontId="27" fillId="28" borderId="57" xfId="72" applyFont="1" applyFill="1" applyBorder="1" applyAlignment="1" applyProtection="1">
      <alignment horizontal="left" vertical="top" wrapText="1"/>
      <protection locked="0"/>
    </xf>
    <xf numFmtId="0" fontId="27" fillId="28" borderId="57" xfId="72" applyFont="1" applyFill="1" applyBorder="1" applyAlignment="1" applyProtection="1">
      <alignment vertical="top" wrapText="1"/>
      <protection locked="0"/>
    </xf>
    <xf numFmtId="0" fontId="27" fillId="28" borderId="56" xfId="72" applyFont="1" applyFill="1" applyBorder="1" applyAlignment="1" applyProtection="1">
      <alignment vertical="center"/>
      <protection locked="0"/>
    </xf>
    <xf numFmtId="0" fontId="28" fillId="28" borderId="56" xfId="72" applyFont="1" applyFill="1" applyBorder="1" applyAlignment="1" applyProtection="1">
      <alignment horizontal="left" vertical="top" wrapText="1"/>
      <protection locked="0"/>
    </xf>
    <xf numFmtId="0" fontId="27" fillId="28" borderId="56" xfId="72" applyFont="1" applyFill="1" applyBorder="1" applyAlignment="1" applyProtection="1">
      <alignment horizontal="left" vertical="top"/>
      <protection locked="0"/>
    </xf>
    <xf numFmtId="0" fontId="27" fillId="28" borderId="56" xfId="72" applyFont="1" applyFill="1" applyBorder="1" applyAlignment="1" applyProtection="1">
      <alignment horizontal="left" vertical="top" wrapText="1"/>
      <protection locked="0"/>
    </xf>
    <xf numFmtId="0" fontId="49" fillId="28" borderId="57" xfId="72" applyFont="1" applyFill="1" applyBorder="1" applyAlignment="1" applyProtection="1">
      <alignment vertical="top" wrapText="1"/>
      <protection locked="0"/>
    </xf>
    <xf numFmtId="0" fontId="28" fillId="28" borderId="57" xfId="72" applyFont="1" applyFill="1" applyBorder="1" applyAlignment="1" applyProtection="1">
      <alignment horizontal="left" vertical="top"/>
      <protection locked="0"/>
    </xf>
    <xf numFmtId="0" fontId="27" fillId="28" borderId="57" xfId="72" applyFont="1" applyFill="1" applyBorder="1" applyAlignment="1" applyProtection="1">
      <alignment horizontal="left" vertical="top"/>
      <protection locked="0"/>
    </xf>
    <xf numFmtId="0" fontId="28" fillId="28" borderId="56" xfId="72" applyFont="1" applyFill="1" applyBorder="1" applyAlignment="1" applyProtection="1">
      <alignment horizontal="left" vertical="top"/>
      <protection locked="0"/>
    </xf>
    <xf numFmtId="0" fontId="27" fillId="28" borderId="56" xfId="72" applyFont="1" applyFill="1" applyBorder="1" applyAlignment="1" applyProtection="1">
      <alignment vertical="top" wrapText="1"/>
      <protection locked="0"/>
    </xf>
    <xf numFmtId="0" fontId="27" fillId="28" borderId="53" xfId="72" applyFont="1" applyFill="1" applyBorder="1" applyAlignment="1" applyProtection="1">
      <alignment horizontal="left" vertical="top"/>
      <protection locked="0"/>
    </xf>
    <xf numFmtId="0" fontId="27" fillId="28" borderId="53" xfId="72" applyFont="1" applyFill="1" applyBorder="1" applyAlignment="1" applyProtection="1">
      <alignment horizontal="left" vertical="center"/>
      <protection locked="0"/>
    </xf>
    <xf numFmtId="0" fontId="27" fillId="28" borderId="53" xfId="72" applyFont="1" applyFill="1" applyBorder="1" applyAlignment="1" applyProtection="1">
      <alignment horizontal="left" vertical="center" wrapText="1"/>
      <protection locked="0"/>
    </xf>
    <xf numFmtId="0" fontId="0" fillId="0" borderId="53" xfId="0" applyBorder="1" applyAlignment="1" applyProtection="1">
      <alignment vertical="center"/>
      <protection locked="0"/>
    </xf>
    <xf numFmtId="0" fontId="28" fillId="28" borderId="55" xfId="72" applyFont="1" applyFill="1" applyBorder="1" applyAlignment="1" applyProtection="1">
      <alignment horizontal="left" vertical="top"/>
      <protection locked="0"/>
    </xf>
    <xf numFmtId="0" fontId="27" fillId="28" borderId="55" xfId="72" applyFont="1" applyFill="1" applyBorder="1" applyAlignment="1" applyProtection="1">
      <alignment horizontal="left" vertical="top"/>
      <protection locked="0"/>
    </xf>
    <xf numFmtId="0" fontId="27" fillId="28" borderId="56" xfId="72" applyFont="1" applyFill="1" applyBorder="1" applyAlignment="1" applyProtection="1">
      <alignment horizontal="left" vertical="center"/>
      <protection locked="0"/>
    </xf>
    <xf numFmtId="0" fontId="27" fillId="28" borderId="56" xfId="72" applyFont="1" applyFill="1" applyBorder="1" applyAlignment="1" applyProtection="1">
      <alignment vertical="center" wrapText="1"/>
      <protection locked="0"/>
    </xf>
    <xf numFmtId="0" fontId="27" fillId="28" borderId="53" xfId="72" applyFont="1" applyFill="1" applyBorder="1" applyAlignment="1" applyProtection="1">
      <alignment vertical="center" wrapText="1"/>
      <protection locked="0"/>
    </xf>
    <xf numFmtId="0" fontId="27" fillId="28" borderId="53" xfId="72" applyFont="1" applyFill="1" applyBorder="1" applyAlignment="1" applyProtection="1">
      <alignment vertical="center"/>
    </xf>
    <xf numFmtId="0" fontId="27" fillId="28" borderId="53" xfId="72" applyFont="1" applyFill="1" applyBorder="1" applyAlignment="1" applyProtection="1">
      <alignment horizontal="left" vertical="center"/>
    </xf>
    <xf numFmtId="0" fontId="0" fillId="0" borderId="53" xfId="0" applyBorder="1" applyAlignment="1" applyProtection="1">
      <alignment vertical="center"/>
    </xf>
    <xf numFmtId="0" fontId="73" fillId="0" borderId="0" xfId="62" applyFont="1" applyAlignment="1" applyProtection="1">
      <alignment horizontal="right" vertical="center"/>
    </xf>
    <xf numFmtId="0" fontId="41" fillId="0" borderId="53" xfId="0" applyFont="1" applyBorder="1" applyAlignment="1" applyProtection="1">
      <alignment horizontal="left" indent="1"/>
    </xf>
    <xf numFmtId="0" fontId="68" fillId="28" borderId="53" xfId="72" applyFont="1" applyFill="1" applyBorder="1" applyAlignment="1" applyProtection="1">
      <alignment horizontal="left" vertical="center"/>
    </xf>
    <xf numFmtId="0" fontId="73" fillId="0" borderId="0" xfId="62" applyFont="1" applyAlignment="1" applyProtection="1">
      <alignment horizontal="right"/>
    </xf>
    <xf numFmtId="0" fontId="41" fillId="0" borderId="53" xfId="0" applyFont="1" applyBorder="1" applyAlignment="1" applyProtection="1">
      <alignment horizontal="left" wrapText="1" indent="1"/>
    </xf>
    <xf numFmtId="164" fontId="55" fillId="48" borderId="32" xfId="0" applyNumberFormat="1" applyFont="1" applyFill="1" applyBorder="1" applyAlignment="1" applyProtection="1">
      <alignment horizontal="center" vertical="center" wrapText="1"/>
    </xf>
    <xf numFmtId="0" fontId="72" fillId="29" borderId="32" xfId="0" applyFont="1" applyFill="1" applyBorder="1" applyAlignment="1" applyProtection="1">
      <alignment horizontal="left" vertical="center" wrapText="1"/>
      <protection hidden="1"/>
    </xf>
    <xf numFmtId="0" fontId="72" fillId="29" borderId="62" xfId="0" applyFont="1" applyFill="1" applyBorder="1" applyAlignment="1" applyProtection="1">
      <alignment horizontal="left" vertical="center" wrapText="1"/>
      <protection hidden="1"/>
    </xf>
    <xf numFmtId="0" fontId="72" fillId="29" borderId="47" xfId="0" applyFont="1" applyFill="1" applyBorder="1" applyAlignment="1" applyProtection="1">
      <alignment horizontal="left" vertical="center" wrapText="1"/>
      <protection hidden="1"/>
    </xf>
    <xf numFmtId="0" fontId="72" fillId="29" borderId="32" xfId="0" applyFont="1" applyFill="1" applyBorder="1" applyAlignment="1" applyProtection="1">
      <alignment horizontal="center" vertical="center" wrapText="1"/>
      <protection hidden="1"/>
    </xf>
    <xf numFmtId="0" fontId="72" fillId="29" borderId="62" xfId="0" applyFont="1" applyFill="1" applyBorder="1" applyAlignment="1" applyProtection="1">
      <alignment horizontal="center" vertical="center" wrapText="1"/>
      <protection hidden="1"/>
    </xf>
    <xf numFmtId="0" fontId="72" fillId="29" borderId="47" xfId="0" applyFont="1" applyFill="1" applyBorder="1" applyAlignment="1" applyProtection="1">
      <alignment horizontal="center" vertical="center" wrapText="1"/>
      <protection hidden="1"/>
    </xf>
    <xf numFmtId="164" fontId="72" fillId="42" borderId="32" xfId="0" applyNumberFormat="1" applyFont="1" applyFill="1" applyBorder="1" applyAlignment="1" applyProtection="1">
      <alignment horizontal="center" vertical="center" wrapText="1"/>
      <protection hidden="1"/>
    </xf>
    <xf numFmtId="164" fontId="72" fillId="42" borderId="62" xfId="0" applyNumberFormat="1" applyFont="1" applyFill="1" applyBorder="1" applyAlignment="1" applyProtection="1">
      <alignment horizontal="center" vertical="center" wrapText="1"/>
      <protection hidden="1"/>
    </xf>
    <xf numFmtId="164" fontId="72" fillId="42" borderId="47" xfId="0" applyNumberFormat="1" applyFont="1" applyFill="1" applyBorder="1" applyAlignment="1" applyProtection="1">
      <alignment horizontal="center" vertical="center" wrapText="1"/>
      <protection hidden="1"/>
    </xf>
    <xf numFmtId="164" fontId="72" fillId="43" borderId="32" xfId="0" applyNumberFormat="1" applyFont="1" applyFill="1" applyBorder="1" applyAlignment="1" applyProtection="1">
      <alignment horizontal="center" vertical="center" wrapText="1"/>
      <protection hidden="1"/>
    </xf>
    <xf numFmtId="10" fontId="60" fillId="41" borderId="32" xfId="0" applyNumberFormat="1" applyFont="1" applyFill="1" applyBorder="1" applyAlignment="1" applyProtection="1">
      <alignment horizontal="center" vertical="center" wrapText="1"/>
      <protection hidden="1"/>
    </xf>
    <xf numFmtId="164" fontId="72" fillId="43" borderId="62" xfId="0" applyNumberFormat="1" applyFont="1" applyFill="1" applyBorder="1" applyAlignment="1" applyProtection="1">
      <alignment horizontal="center" vertical="center" wrapText="1"/>
      <protection hidden="1"/>
    </xf>
    <xf numFmtId="10" fontId="60" fillId="41" borderId="62" xfId="0" applyNumberFormat="1" applyFont="1" applyFill="1" applyBorder="1" applyAlignment="1" applyProtection="1">
      <alignment horizontal="center" vertical="center" wrapText="1"/>
      <protection hidden="1"/>
    </xf>
    <xf numFmtId="164" fontId="72" fillId="43" borderId="47" xfId="0" applyNumberFormat="1" applyFont="1" applyFill="1" applyBorder="1" applyAlignment="1" applyProtection="1">
      <alignment horizontal="center" vertical="center" wrapText="1"/>
      <protection hidden="1"/>
    </xf>
    <xf numFmtId="10" fontId="60" fillId="41" borderId="47" xfId="0" applyNumberFormat="1" applyFont="1" applyFill="1" applyBorder="1" applyAlignment="1" applyProtection="1">
      <alignment horizontal="center" vertical="center" wrapText="1"/>
      <protection hidden="1"/>
    </xf>
    <xf numFmtId="164" fontId="72" fillId="43" borderId="46" xfId="0" applyNumberFormat="1" applyFont="1" applyFill="1" applyBorder="1" applyAlignment="1" applyProtection="1">
      <alignment horizontal="center" vertical="center" wrapText="1"/>
      <protection hidden="1"/>
    </xf>
    <xf numFmtId="10" fontId="72" fillId="41" borderId="46" xfId="0" applyNumberFormat="1" applyFont="1" applyFill="1" applyBorder="1" applyAlignment="1" applyProtection="1">
      <alignment horizontal="center" vertical="center" wrapText="1"/>
      <protection hidden="1"/>
    </xf>
    <xf numFmtId="0" fontId="32" fillId="49" borderId="32" xfId="0" applyFont="1" applyFill="1" applyBorder="1" applyAlignment="1" applyProtection="1">
      <alignment horizontal="center" vertical="center" wrapText="1"/>
      <protection locked="0"/>
    </xf>
    <xf numFmtId="164" fontId="32" fillId="40" borderId="32" xfId="0" applyNumberFormat="1" applyFont="1" applyFill="1" applyBorder="1" applyAlignment="1" applyProtection="1">
      <alignment horizontal="center" vertical="center" wrapText="1"/>
    </xf>
    <xf numFmtId="0" fontId="32" fillId="49" borderId="32" xfId="0" applyFont="1" applyFill="1" applyBorder="1" applyAlignment="1" applyProtection="1">
      <alignment horizontal="left" vertical="center" wrapText="1"/>
      <protection locked="0"/>
    </xf>
    <xf numFmtId="0" fontId="78" fillId="37" borderId="70" xfId="0" applyFont="1" applyFill="1" applyBorder="1" applyAlignment="1" applyProtection="1">
      <alignment horizontal="center" vertical="center"/>
      <protection locked="0"/>
    </xf>
    <xf numFmtId="49" fontId="41" fillId="38" borderId="70" xfId="66" applyNumberFormat="1" applyFont="1" applyFill="1" applyBorder="1" applyAlignment="1" applyProtection="1">
      <alignment vertical="center"/>
      <protection locked="0"/>
    </xf>
    <xf numFmtId="0" fontId="73" fillId="28" borderId="53" xfId="62" applyFont="1" applyFill="1" applyBorder="1" applyAlignment="1" applyProtection="1">
      <alignment horizontal="right" vertical="center"/>
    </xf>
    <xf numFmtId="0" fontId="106" fillId="28" borderId="0" xfId="62" applyFont="1" applyFill="1" applyAlignment="1">
      <alignment horizontal="left"/>
    </xf>
    <xf numFmtId="0" fontId="53" fillId="28" borderId="0" xfId="66" applyFont="1" applyFill="1" applyAlignment="1">
      <alignment horizontal="justify" vertical="center"/>
    </xf>
    <xf numFmtId="0" fontId="41" fillId="28" borderId="0" xfId="66" applyFont="1" applyFill="1" applyAlignment="1">
      <alignment horizontal="right" vertical="center"/>
    </xf>
    <xf numFmtId="0" fontId="72" fillId="28" borderId="0" xfId="66" applyFont="1" applyFill="1" applyAlignment="1">
      <alignment horizontal="justify" vertical="center"/>
    </xf>
    <xf numFmtId="0" fontId="72" fillId="28" borderId="0" xfId="0" applyFont="1" applyFill="1" applyAlignment="1">
      <alignment vertical="center"/>
    </xf>
    <xf numFmtId="0" fontId="41" fillId="28" borderId="11" xfId="66" applyFont="1" applyFill="1" applyBorder="1"/>
    <xf numFmtId="0" fontId="58" fillId="28" borderId="0" xfId="66" applyFont="1" applyFill="1" applyProtection="1">
      <protection hidden="1"/>
    </xf>
    <xf numFmtId="0" fontId="41" fillId="28" borderId="12" xfId="66" applyFont="1" applyFill="1" applyBorder="1"/>
    <xf numFmtId="0" fontId="53" fillId="28" borderId="0" xfId="66" applyFont="1" applyFill="1" applyBorder="1" applyAlignment="1">
      <alignment vertical="center" wrapText="1"/>
    </xf>
    <xf numFmtId="0" fontId="53" fillId="28" borderId="0" xfId="66" applyFont="1" applyFill="1" applyBorder="1" applyAlignment="1">
      <alignment horizontal="left" vertical="center" wrapText="1"/>
    </xf>
    <xf numFmtId="0" fontId="41" fillId="28" borderId="13" xfId="66" applyFont="1" applyFill="1" applyBorder="1"/>
    <xf numFmtId="0" fontId="41" fillId="28" borderId="14" xfId="66" applyFont="1" applyFill="1" applyBorder="1"/>
    <xf numFmtId="0" fontId="41" fillId="28" borderId="15" xfId="66" applyFont="1" applyFill="1" applyBorder="1"/>
    <xf numFmtId="0" fontId="41" fillId="28" borderId="0" xfId="66" applyFont="1" applyFill="1"/>
    <xf numFmtId="49" fontId="53" fillId="38" borderId="70" xfId="66" applyNumberFormat="1" applyFont="1" applyFill="1" applyBorder="1" applyAlignment="1" applyProtection="1">
      <alignment horizontal="center" vertical="center"/>
      <protection locked="0"/>
    </xf>
    <xf numFmtId="0" fontId="109" fillId="28" borderId="0" xfId="0" applyFont="1" applyFill="1" applyAlignment="1" applyProtection="1">
      <alignment vertical="center"/>
      <protection hidden="1"/>
    </xf>
    <xf numFmtId="0" fontId="33" fillId="28" borderId="0" xfId="0" applyFont="1" applyFill="1" applyAlignment="1" applyProtection="1">
      <alignment vertical="center"/>
      <protection locked="0"/>
    </xf>
    <xf numFmtId="0" fontId="33" fillId="28" borderId="0" xfId="0" applyFont="1" applyFill="1" applyAlignment="1" applyProtection="1">
      <alignment vertical="center"/>
      <protection locked="0" hidden="1"/>
    </xf>
    <xf numFmtId="0" fontId="32" fillId="28" borderId="0" xfId="0" applyFont="1" applyFill="1" applyAlignment="1" applyProtection="1">
      <alignment vertical="center"/>
      <protection locked="0"/>
    </xf>
    <xf numFmtId="164" fontId="55" fillId="48" borderId="32" xfId="0" applyNumberFormat="1" applyFont="1" applyFill="1" applyBorder="1" applyAlignment="1" applyProtection="1">
      <alignment horizontal="center" vertical="center" wrapText="1"/>
    </xf>
    <xf numFmtId="0" fontId="69" fillId="45" borderId="16" xfId="0" applyFont="1" applyFill="1" applyBorder="1" applyAlignment="1" applyProtection="1">
      <alignment horizontal="center" vertical="center" wrapText="1"/>
    </xf>
    <xf numFmtId="0" fontId="69" fillId="36" borderId="16" xfId="0" applyFont="1" applyFill="1" applyBorder="1" applyAlignment="1" applyProtection="1">
      <alignment horizontal="center" vertical="center" wrapText="1"/>
    </xf>
    <xf numFmtId="0" fontId="72" fillId="28" borderId="0" xfId="0" applyFont="1" applyFill="1" applyAlignment="1">
      <alignment vertical="center"/>
    </xf>
    <xf numFmtId="0" fontId="110" fillId="28" borderId="25" xfId="0" applyFont="1" applyFill="1" applyBorder="1" applyAlignment="1" applyProtection="1">
      <alignment vertical="center" wrapText="1"/>
      <protection hidden="1"/>
    </xf>
    <xf numFmtId="0" fontId="52" fillId="28" borderId="0" xfId="0" applyFont="1" applyFill="1" applyBorder="1" applyAlignment="1" applyProtection="1">
      <alignment vertical="center"/>
      <protection hidden="1"/>
    </xf>
    <xf numFmtId="0" fontId="52" fillId="28" borderId="0" xfId="0" applyFont="1" applyFill="1" applyAlignment="1" applyProtection="1">
      <alignment vertical="center"/>
      <protection hidden="1"/>
    </xf>
    <xf numFmtId="0" fontId="52" fillId="28" borderId="22" xfId="0" applyFont="1" applyFill="1" applyBorder="1" applyAlignment="1" applyProtection="1">
      <alignment vertical="center"/>
      <protection hidden="1"/>
    </xf>
    <xf numFmtId="0" fontId="52" fillId="28" borderId="25" xfId="0" applyFont="1" applyFill="1" applyBorder="1" applyAlignment="1" applyProtection="1">
      <alignment vertical="center"/>
      <protection hidden="1"/>
    </xf>
    <xf numFmtId="0" fontId="35" fillId="28" borderId="0" xfId="0" applyFont="1" applyFill="1" applyAlignment="1" applyProtection="1">
      <alignment horizontal="right" vertical="top"/>
      <protection locked="0" hidden="1"/>
    </xf>
    <xf numFmtId="0" fontId="110" fillId="28" borderId="0" xfId="0" applyFont="1" applyFill="1" applyProtection="1">
      <protection locked="0"/>
    </xf>
    <xf numFmtId="0" fontId="110" fillId="28" borderId="25" xfId="0" applyFont="1" applyFill="1" applyBorder="1" applyAlignment="1" applyProtection="1">
      <alignment vertical="center"/>
      <protection hidden="1"/>
    </xf>
    <xf numFmtId="0" fontId="110" fillId="28" borderId="0" xfId="0" applyFont="1" applyFill="1" applyBorder="1" applyAlignment="1" applyProtection="1">
      <alignment vertical="center"/>
      <protection hidden="1"/>
    </xf>
    <xf numFmtId="0" fontId="110" fillId="28" borderId="0" xfId="0" applyFont="1" applyFill="1" applyAlignment="1" applyProtection="1">
      <alignment vertical="center"/>
      <protection locked="0"/>
    </xf>
    <xf numFmtId="0" fontId="85" fillId="46" borderId="24" xfId="0" applyFont="1" applyFill="1" applyBorder="1" applyAlignment="1" applyProtection="1">
      <alignment horizontal="center" vertical="center" wrapText="1"/>
    </xf>
    <xf numFmtId="10" fontId="85" fillId="44" borderId="32" xfId="0" applyNumberFormat="1" applyFont="1" applyFill="1" applyBorder="1" applyAlignment="1" applyProtection="1">
      <alignment vertical="center" wrapText="1"/>
      <protection hidden="1"/>
    </xf>
    <xf numFmtId="0" fontId="84" fillId="28" borderId="0" xfId="0" applyFont="1" applyFill="1" applyAlignment="1">
      <alignment horizontal="left" vertical="center"/>
    </xf>
    <xf numFmtId="0" fontId="88" fillId="28" borderId="0" xfId="0" applyFont="1" applyFill="1" applyBorder="1" applyAlignment="1" applyProtection="1">
      <alignment horizontal="left" vertical="center" wrapText="1"/>
      <protection locked="0"/>
    </xf>
    <xf numFmtId="0" fontId="36" fillId="51" borderId="53" xfId="72" applyFont="1" applyFill="1" applyBorder="1" applyAlignment="1" applyProtection="1">
      <alignment horizontal="left" vertical="center"/>
      <protection locked="0"/>
    </xf>
    <xf numFmtId="0" fontId="27" fillId="61" borderId="55" xfId="72" applyFont="1" applyFill="1" applyBorder="1" applyAlignment="1" applyProtection="1">
      <alignment horizontal="left" vertical="center"/>
      <protection locked="0"/>
    </xf>
    <xf numFmtId="0" fontId="36" fillId="47" borderId="53" xfId="72" applyFont="1" applyFill="1" applyBorder="1" applyAlignment="1" applyProtection="1">
      <alignment horizontal="left" vertical="center"/>
      <protection locked="0"/>
    </xf>
    <xf numFmtId="0" fontId="39" fillId="27" borderId="53" xfId="0" applyFont="1" applyFill="1" applyBorder="1" applyAlignment="1" applyProtection="1">
      <alignment horizontal="center" vertical="center" wrapText="1"/>
      <protection locked="0"/>
    </xf>
    <xf numFmtId="0" fontId="72" fillId="28" borderId="0" xfId="66" applyFont="1" applyFill="1" applyAlignment="1">
      <alignment horizontal="left" vertical="center"/>
    </xf>
    <xf numFmtId="0" fontId="53" fillId="27" borderId="16" xfId="71" applyFont="1" applyFill="1" applyBorder="1" applyAlignment="1">
      <alignment horizontal="center" wrapText="1"/>
    </xf>
    <xf numFmtId="0" fontId="60" fillId="28" borderId="0" xfId="71" applyFont="1" applyFill="1" applyAlignment="1">
      <alignment horizontal="left" wrapText="1"/>
    </xf>
    <xf numFmtId="0" fontId="74" fillId="52" borderId="0" xfId="62" applyFont="1" applyFill="1" applyAlignment="1">
      <alignment horizontal="center" vertical="center"/>
    </xf>
    <xf numFmtId="49" fontId="55" fillId="32" borderId="36" xfId="66" applyNumberFormat="1" applyFont="1" applyFill="1" applyBorder="1" applyAlignment="1" applyProtection="1">
      <alignment horizontal="center" vertical="center" wrapText="1"/>
      <protection locked="0"/>
    </xf>
    <xf numFmtId="49" fontId="55" fillId="32" borderId="37" xfId="66" applyNumberFormat="1" applyFont="1" applyFill="1" applyBorder="1" applyAlignment="1" applyProtection="1">
      <alignment horizontal="center" vertical="center" wrapText="1"/>
      <protection locked="0"/>
    </xf>
    <xf numFmtId="49" fontId="55" fillId="33" borderId="33" xfId="66" applyNumberFormat="1" applyFont="1" applyFill="1" applyBorder="1" applyAlignment="1" applyProtection="1">
      <alignment horizontal="center" vertical="center" wrapText="1"/>
      <protection locked="0"/>
    </xf>
    <xf numFmtId="49" fontId="55" fillId="33" borderId="34" xfId="66" applyNumberFormat="1" applyFont="1" applyFill="1" applyBorder="1" applyAlignment="1" applyProtection="1">
      <alignment horizontal="center" vertical="center" wrapText="1"/>
      <protection locked="0"/>
    </xf>
    <xf numFmtId="49" fontId="55" fillId="33" borderId="35" xfId="66" applyNumberFormat="1" applyFont="1" applyFill="1" applyBorder="1" applyAlignment="1" applyProtection="1">
      <alignment horizontal="center" vertical="center" wrapText="1"/>
      <protection locked="0"/>
    </xf>
    <xf numFmtId="0" fontId="41" fillId="34" borderId="36" xfId="0" applyFont="1" applyFill="1" applyBorder="1"/>
    <xf numFmtId="0" fontId="41" fillId="34" borderId="37" xfId="0" applyFont="1" applyFill="1" applyBorder="1"/>
    <xf numFmtId="0" fontId="41" fillId="35" borderId="33" xfId="0" applyFont="1" applyFill="1" applyBorder="1"/>
    <xf numFmtId="0" fontId="41" fillId="35" borderId="34" xfId="0" applyFont="1" applyFill="1" applyBorder="1"/>
    <xf numFmtId="0" fontId="41" fillId="35" borderId="35" xfId="0" applyFont="1" applyFill="1" applyBorder="1"/>
    <xf numFmtId="0" fontId="41" fillId="28" borderId="18" xfId="66" applyFont="1" applyFill="1" applyBorder="1" applyAlignment="1">
      <alignment vertical="center"/>
    </xf>
    <xf numFmtId="0" fontId="56" fillId="28" borderId="0" xfId="0" applyFont="1" applyFill="1" applyAlignment="1" applyProtection="1">
      <alignment horizontal="left" wrapText="1"/>
      <protection hidden="1"/>
    </xf>
    <xf numFmtId="0" fontId="56" fillId="28" borderId="0" xfId="0" applyFont="1" applyFill="1" applyAlignment="1" applyProtection="1">
      <alignment horizontal="left" vertical="top" wrapText="1"/>
      <protection hidden="1"/>
    </xf>
    <xf numFmtId="0" fontId="41" fillId="38" borderId="38" xfId="66" applyFont="1" applyFill="1" applyBorder="1" applyAlignment="1" applyProtection="1">
      <alignment horizontal="left" vertical="center"/>
      <protection locked="0"/>
    </xf>
    <xf numFmtId="0" fontId="41" fillId="38" borderId="39" xfId="66" applyFont="1" applyFill="1" applyBorder="1" applyAlignment="1" applyProtection="1">
      <alignment horizontal="left" vertical="center"/>
      <protection locked="0"/>
    </xf>
    <xf numFmtId="0" fontId="41" fillId="38" borderId="40" xfId="66" applyFont="1" applyFill="1" applyBorder="1" applyAlignment="1" applyProtection="1">
      <alignment horizontal="left" vertical="center"/>
      <protection locked="0"/>
    </xf>
    <xf numFmtId="0" fontId="53" fillId="28" borderId="0" xfId="71" applyFont="1" applyFill="1" applyAlignment="1">
      <alignment horizontal="left" wrapText="1"/>
    </xf>
    <xf numFmtId="0" fontId="41" fillId="28" borderId="0" xfId="0" applyFont="1" applyFill="1" applyBorder="1"/>
    <xf numFmtId="0" fontId="41" fillId="38" borderId="36" xfId="0" applyFont="1" applyFill="1" applyBorder="1" applyAlignment="1">
      <alignment horizontal="left" wrapText="1"/>
    </xf>
    <xf numFmtId="0" fontId="41" fillId="38" borderId="41" xfId="0" applyFont="1" applyFill="1" applyBorder="1" applyAlignment="1">
      <alignment horizontal="left" wrapText="1"/>
    </xf>
    <xf numFmtId="0" fontId="41" fillId="38" borderId="37" xfId="0" applyFont="1" applyFill="1" applyBorder="1" applyAlignment="1">
      <alignment horizontal="left" wrapText="1"/>
    </xf>
    <xf numFmtId="0" fontId="55" fillId="36" borderId="20" xfId="0" applyFont="1" applyFill="1" applyBorder="1" applyAlignment="1" applyProtection="1">
      <alignment horizontal="left" vertical="center" wrapText="1"/>
      <protection locked="0"/>
    </xf>
    <xf numFmtId="0" fontId="55" fillId="36" borderId="42" xfId="0" applyFont="1" applyFill="1" applyBorder="1" applyAlignment="1" applyProtection="1">
      <alignment horizontal="left" vertical="center" wrapText="1"/>
      <protection locked="0"/>
    </xf>
    <xf numFmtId="0" fontId="60" fillId="28" borderId="0" xfId="71" applyFont="1" applyFill="1" applyAlignment="1">
      <alignment horizontal="left" vertical="center" wrapText="1"/>
    </xf>
    <xf numFmtId="0" fontId="57" fillId="28" borderId="21" xfId="71" applyFont="1" applyFill="1" applyBorder="1" applyAlignment="1">
      <alignment horizontal="left" vertical="center" wrapText="1"/>
    </xf>
    <xf numFmtId="0" fontId="57" fillId="28" borderId="0" xfId="71" applyFont="1" applyFill="1" applyBorder="1" applyAlignment="1">
      <alignment horizontal="left" vertical="center" wrapText="1"/>
    </xf>
    <xf numFmtId="0" fontId="70" fillId="28" borderId="0" xfId="71" applyFont="1" applyFill="1" applyAlignment="1">
      <alignment wrapText="1"/>
    </xf>
    <xf numFmtId="0" fontId="41" fillId="28" borderId="0" xfId="0" applyFont="1" applyFill="1" applyAlignment="1">
      <alignment horizontal="left" vertical="center" indent="6"/>
    </xf>
    <xf numFmtId="0" fontId="41" fillId="38" borderId="36" xfId="0" applyFont="1" applyFill="1" applyBorder="1" applyAlignment="1">
      <alignment horizontal="left" vertical="top"/>
    </xf>
    <xf numFmtId="0" fontId="41" fillId="38" borderId="41" xfId="0" applyFont="1" applyFill="1" applyBorder="1" applyAlignment="1">
      <alignment horizontal="left" vertical="top"/>
    </xf>
    <xf numFmtId="0" fontId="41" fillId="38" borderId="37" xfId="0" applyFont="1" applyFill="1" applyBorder="1" applyAlignment="1">
      <alignment horizontal="left" vertical="top"/>
    </xf>
    <xf numFmtId="0" fontId="53" fillId="28" borderId="54" xfId="0" applyFont="1" applyFill="1" applyBorder="1" applyAlignment="1" applyProtection="1">
      <alignment horizontal="left" vertical="center" wrapText="1"/>
    </xf>
    <xf numFmtId="0" fontId="65" fillId="28" borderId="0" xfId="66" applyFont="1" applyFill="1" applyAlignment="1">
      <alignment horizontal="center" vertical="center" wrapText="1"/>
    </xf>
    <xf numFmtId="0" fontId="41" fillId="38" borderId="36" xfId="0" applyFont="1" applyFill="1" applyBorder="1"/>
    <xf numFmtId="0" fontId="41" fillId="38" borderId="41" xfId="0" applyFont="1" applyFill="1" applyBorder="1"/>
    <xf numFmtId="0" fontId="41" fillId="38" borderId="37" xfId="0" applyFont="1" applyFill="1" applyBorder="1"/>
    <xf numFmtId="0" fontId="53" fillId="28" borderId="19" xfId="66" applyFont="1" applyFill="1" applyBorder="1" applyAlignment="1">
      <alignment vertical="top" wrapText="1"/>
    </xf>
    <xf numFmtId="0" fontId="53" fillId="28" borderId="0" xfId="66" applyFont="1" applyFill="1" applyAlignment="1">
      <alignment vertical="top" wrapText="1"/>
    </xf>
    <xf numFmtId="0" fontId="41" fillId="38" borderId="38" xfId="0" applyFont="1" applyFill="1" applyBorder="1" applyAlignment="1">
      <alignment vertical="center"/>
    </xf>
    <xf numFmtId="0" fontId="41" fillId="38" borderId="39" xfId="0" applyFont="1" applyFill="1" applyBorder="1" applyAlignment="1">
      <alignment vertical="center"/>
    </xf>
    <xf numFmtId="0" fontId="41" fillId="38" borderId="40" xfId="0" applyFont="1" applyFill="1" applyBorder="1" applyAlignment="1">
      <alignment vertical="center"/>
    </xf>
    <xf numFmtId="0" fontId="53" fillId="28" borderId="19" xfId="0" applyFont="1" applyFill="1" applyBorder="1" applyAlignment="1" applyProtection="1">
      <alignment horizontal="left" wrapText="1"/>
    </xf>
    <xf numFmtId="0" fontId="53" fillId="28" borderId="0" xfId="66" applyFont="1" applyFill="1" applyBorder="1" applyAlignment="1">
      <alignment horizontal="left" vertical="top" wrapText="1"/>
    </xf>
    <xf numFmtId="49" fontId="53" fillId="38" borderId="39" xfId="66" applyNumberFormat="1" applyFont="1" applyFill="1" applyBorder="1" applyAlignment="1" applyProtection="1">
      <alignment horizontal="left"/>
      <protection locked="0"/>
    </xf>
    <xf numFmtId="49" fontId="53" fillId="38" borderId="40" xfId="66" applyNumberFormat="1" applyFont="1" applyFill="1" applyBorder="1" applyAlignment="1" applyProtection="1">
      <alignment horizontal="left"/>
      <protection locked="0"/>
    </xf>
    <xf numFmtId="49" fontId="53" fillId="38" borderId="38" xfId="66" applyNumberFormat="1" applyFont="1" applyFill="1" applyBorder="1" applyAlignment="1" applyProtection="1">
      <alignment horizontal="left"/>
      <protection locked="0"/>
    </xf>
    <xf numFmtId="0" fontId="53" fillId="28" borderId="0" xfId="66" applyFont="1" applyFill="1" applyBorder="1" applyAlignment="1">
      <alignment horizontal="left" vertical="center" wrapText="1"/>
    </xf>
    <xf numFmtId="0" fontId="53" fillId="28" borderId="0" xfId="66" applyFont="1" applyFill="1" applyBorder="1" applyAlignment="1">
      <alignment horizontal="left"/>
    </xf>
    <xf numFmtId="0" fontId="53" fillId="28" borderId="19" xfId="0" applyFont="1" applyFill="1" applyBorder="1" applyAlignment="1" applyProtection="1">
      <alignment horizontal="left" vertical="top"/>
    </xf>
    <xf numFmtId="0" fontId="53" fillId="28" borderId="0" xfId="66" applyFont="1" applyFill="1" applyAlignment="1">
      <alignment horizontal="left" vertical="top"/>
    </xf>
    <xf numFmtId="0" fontId="53" fillId="28" borderId="18" xfId="0" applyFont="1" applyFill="1" applyBorder="1" applyAlignment="1" applyProtection="1">
      <alignment horizontal="left"/>
    </xf>
    <xf numFmtId="0" fontId="53" fillId="28" borderId="19" xfId="66" applyFont="1" applyFill="1" applyBorder="1" applyAlignment="1">
      <alignment horizontal="left"/>
    </xf>
    <xf numFmtId="0" fontId="53" fillId="28" borderId="0" xfId="0" applyFont="1" applyFill="1" applyAlignment="1" applyProtection="1">
      <alignment horizontal="left"/>
    </xf>
    <xf numFmtId="0" fontId="41" fillId="38" borderId="71" xfId="0" applyFont="1" applyFill="1" applyBorder="1" applyAlignment="1">
      <alignment horizontal="left" vertical="center"/>
    </xf>
    <xf numFmtId="0" fontId="51" fillId="27" borderId="0" xfId="66" applyFont="1" applyFill="1" applyBorder="1" applyAlignment="1">
      <alignment horizontal="center" wrapText="1"/>
    </xf>
    <xf numFmtId="0" fontId="51" fillId="27" borderId="12" xfId="66" applyFont="1" applyFill="1" applyBorder="1" applyAlignment="1">
      <alignment horizontal="center" wrapText="1"/>
    </xf>
    <xf numFmtId="0" fontId="35" fillId="57" borderId="58" xfId="0" applyFont="1" applyFill="1" applyBorder="1" applyAlignment="1" applyProtection="1">
      <alignment horizontal="center" vertical="center" wrapText="1"/>
      <protection locked="0"/>
    </xf>
    <xf numFmtId="0" fontId="35" fillId="57" borderId="56" xfId="0" applyFont="1" applyFill="1" applyBorder="1" applyAlignment="1" applyProtection="1">
      <alignment horizontal="center" vertical="center"/>
      <protection locked="0"/>
    </xf>
    <xf numFmtId="0" fontId="35" fillId="56" borderId="0" xfId="0" applyFont="1" applyFill="1" applyBorder="1" applyAlignment="1" applyProtection="1">
      <alignment horizontal="left" vertical="center" indent="1"/>
      <protection locked="0"/>
    </xf>
    <xf numFmtId="0" fontId="35" fillId="56" borderId="69" xfId="0" applyFont="1" applyFill="1" applyBorder="1" applyAlignment="1" applyProtection="1">
      <alignment horizontal="left" vertical="center" indent="1"/>
      <protection locked="0"/>
    </xf>
    <xf numFmtId="0" fontId="88" fillId="28" borderId="0" xfId="0" applyFont="1" applyFill="1" applyBorder="1" applyAlignment="1" applyProtection="1">
      <alignment horizontal="left" vertical="center" wrapText="1"/>
      <protection locked="0"/>
    </xf>
    <xf numFmtId="0" fontId="72" fillId="40" borderId="26" xfId="0" applyFont="1" applyFill="1" applyBorder="1" applyAlignment="1" applyProtection="1">
      <alignment horizontal="right" vertical="center" wrapText="1"/>
    </xf>
    <xf numFmtId="164" fontId="55" fillId="45" borderId="10" xfId="0" applyNumberFormat="1" applyFont="1" applyFill="1" applyBorder="1" applyAlignment="1">
      <alignment horizontal="center" vertical="center"/>
    </xf>
    <xf numFmtId="0" fontId="55" fillId="45" borderId="10" xfId="0" applyFont="1" applyFill="1" applyBorder="1" applyAlignment="1">
      <alignment horizontal="center" vertical="center"/>
    </xf>
    <xf numFmtId="164" fontId="55" fillId="48" borderId="32" xfId="0" applyNumberFormat="1" applyFont="1" applyFill="1" applyBorder="1" applyAlignment="1" applyProtection="1">
      <alignment horizontal="center" vertical="center" wrapText="1"/>
    </xf>
    <xf numFmtId="0" fontId="80" fillId="38" borderId="38" xfId="0" applyFont="1" applyFill="1" applyBorder="1" applyAlignment="1">
      <alignment horizontal="left" vertical="center" indent="1"/>
    </xf>
    <xf numFmtId="0" fontId="80" fillId="38" borderId="39" xfId="0" applyFont="1" applyFill="1" applyBorder="1" applyAlignment="1">
      <alignment horizontal="left" vertical="center" indent="1"/>
    </xf>
    <xf numFmtId="0" fontId="80" fillId="38" borderId="40" xfId="0" applyFont="1" applyFill="1" applyBorder="1" applyAlignment="1">
      <alignment horizontal="left" vertical="center" indent="1"/>
    </xf>
    <xf numFmtId="0" fontId="87" fillId="28" borderId="0" xfId="0" applyFont="1" applyFill="1" applyBorder="1" applyAlignment="1" applyProtection="1">
      <alignment horizontal="center" vertical="center" wrapText="1"/>
    </xf>
    <xf numFmtId="0" fontId="69" fillId="45" borderId="10" xfId="0" applyFont="1" applyFill="1" applyBorder="1" applyAlignment="1" applyProtection="1">
      <alignment horizontal="center" vertical="center" wrapText="1"/>
    </xf>
    <xf numFmtId="0" fontId="69" fillId="45" borderId="16" xfId="0" applyFont="1" applyFill="1" applyBorder="1" applyAlignment="1" applyProtection="1">
      <alignment horizontal="center" vertical="center" wrapText="1"/>
    </xf>
    <xf numFmtId="0" fontId="69" fillId="36" borderId="10" xfId="0" applyFont="1" applyFill="1" applyBorder="1" applyAlignment="1" applyProtection="1">
      <alignment horizontal="center" vertical="center" wrapText="1"/>
    </xf>
    <xf numFmtId="0" fontId="69" fillId="36" borderId="16" xfId="0" applyFont="1" applyFill="1" applyBorder="1" applyAlignment="1" applyProtection="1">
      <alignment horizontal="center" vertical="center" wrapText="1"/>
    </xf>
    <xf numFmtId="0" fontId="84" fillId="28" borderId="0" xfId="0" applyFont="1" applyFill="1" applyBorder="1" applyAlignment="1" applyProtection="1">
      <alignment horizontal="left" vertical="center" wrapText="1"/>
    </xf>
    <xf numFmtId="0" fontId="84" fillId="28" borderId="14" xfId="0" applyFont="1" applyFill="1" applyBorder="1" applyAlignment="1" applyProtection="1">
      <alignment horizontal="left" vertical="center" wrapText="1"/>
    </xf>
    <xf numFmtId="0" fontId="55" fillId="54" borderId="38" xfId="0" applyFont="1" applyFill="1" applyBorder="1" applyAlignment="1">
      <alignment horizontal="left" vertical="center" indent="1"/>
    </xf>
    <xf numFmtId="0" fontId="55" fillId="54" borderId="39" xfId="0" applyFont="1" applyFill="1" applyBorder="1" applyAlignment="1">
      <alignment horizontal="left" vertical="center" indent="1"/>
    </xf>
    <xf numFmtId="0" fontId="55" fillId="54" borderId="40" xfId="0" applyFont="1" applyFill="1" applyBorder="1" applyAlignment="1">
      <alignment horizontal="left" vertical="center" indent="1"/>
    </xf>
    <xf numFmtId="0" fontId="82" fillId="28" borderId="0" xfId="0" applyFont="1" applyFill="1" applyBorder="1" applyAlignment="1" applyProtection="1">
      <alignment horizontal="left" vertical="center" wrapText="1"/>
      <protection hidden="1"/>
    </xf>
    <xf numFmtId="0" fontId="96" fillId="60" borderId="0" xfId="0" applyFont="1" applyFill="1" applyBorder="1" applyAlignment="1" applyProtection="1">
      <alignment horizontal="left" vertical="center" wrapText="1"/>
      <protection hidden="1"/>
    </xf>
    <xf numFmtId="0" fontId="97" fillId="28" borderId="0" xfId="0" applyFont="1" applyFill="1" applyAlignment="1" applyProtection="1">
      <alignment horizontal="center" vertical="center" wrapText="1"/>
    </xf>
    <xf numFmtId="0" fontId="90" fillId="46" borderId="10" xfId="0" applyFont="1" applyFill="1" applyBorder="1" applyAlignment="1">
      <alignment vertical="center"/>
    </xf>
    <xf numFmtId="0" fontId="69" fillId="32" borderId="10" xfId="0" applyFont="1" applyFill="1" applyBorder="1" applyAlignment="1" applyProtection="1">
      <alignment horizontal="center" vertical="center" wrapText="1"/>
    </xf>
    <xf numFmtId="0" fontId="69" fillId="33" borderId="10" xfId="0" applyFont="1" applyFill="1" applyBorder="1" applyAlignment="1" applyProtection="1">
      <alignment horizontal="center" vertical="center" wrapText="1"/>
    </xf>
    <xf numFmtId="0" fontId="111" fillId="46" borderId="10" xfId="0" applyFont="1" applyFill="1" applyBorder="1" applyAlignment="1" applyProtection="1">
      <alignment horizontal="center" vertical="center" wrapText="1"/>
    </xf>
    <xf numFmtId="0" fontId="81" fillId="40" borderId="16" xfId="0" applyFont="1" applyFill="1" applyBorder="1" applyAlignment="1" applyProtection="1">
      <alignment horizontal="center" vertical="center" wrapText="1"/>
    </xf>
    <xf numFmtId="0" fontId="81" fillId="40" borderId="10" xfId="0" applyFont="1" applyFill="1" applyBorder="1" applyAlignment="1" applyProtection="1">
      <alignment horizontal="center" vertical="center" wrapText="1"/>
    </xf>
    <xf numFmtId="0" fontId="31" fillId="38" borderId="0" xfId="0" applyFont="1" applyFill="1" applyBorder="1" applyAlignment="1" applyProtection="1">
      <alignment horizontal="left" vertical="center" indent="1"/>
      <protection locked="0"/>
    </xf>
    <xf numFmtId="0" fontId="31" fillId="38" borderId="60" xfId="0" applyFont="1" applyFill="1" applyBorder="1" applyAlignment="1" applyProtection="1">
      <alignment horizontal="left" vertical="center" indent="1"/>
      <protection locked="0"/>
    </xf>
    <xf numFmtId="0" fontId="83" fillId="60" borderId="0" xfId="0" applyFont="1" applyFill="1" applyBorder="1" applyAlignment="1" applyProtection="1">
      <alignment horizontal="left" vertical="center" wrapText="1"/>
      <protection hidden="1"/>
    </xf>
    <xf numFmtId="0" fontId="28" fillId="28" borderId="0" xfId="0" applyFont="1" applyFill="1" applyAlignment="1">
      <alignment horizontal="center" wrapText="1"/>
    </xf>
    <xf numFmtId="0" fontId="27" fillId="0" borderId="29" xfId="66" applyFont="1" applyFill="1" applyBorder="1" applyAlignment="1">
      <alignment horizontal="center" vertical="center" wrapText="1"/>
    </xf>
    <xf numFmtId="164" fontId="27" fillId="0" borderId="29" xfId="66" applyNumberFormat="1" applyFont="1" applyFill="1" applyBorder="1" applyAlignment="1">
      <alignment horizontal="center" vertical="center" wrapText="1"/>
    </xf>
    <xf numFmtId="0" fontId="25" fillId="31" borderId="28" xfId="66" applyFont="1" applyFill="1" applyBorder="1" applyAlignment="1">
      <alignment horizontal="center" vertical="center"/>
    </xf>
    <xf numFmtId="0" fontId="92" fillId="28" borderId="0" xfId="0" applyFont="1" applyFill="1" applyAlignment="1" applyProtection="1">
      <alignment vertical="center"/>
      <protection locked="0"/>
    </xf>
    <xf numFmtId="0" fontId="35" fillId="32" borderId="38" xfId="0" applyFont="1" applyFill="1" applyBorder="1" applyAlignment="1" applyProtection="1">
      <alignment vertical="center" wrapText="1"/>
      <protection locked="0"/>
    </xf>
    <xf numFmtId="0" fontId="35" fillId="32" borderId="39" xfId="0" applyFont="1" applyFill="1" applyBorder="1" applyAlignment="1" applyProtection="1">
      <alignment vertical="center" wrapText="1"/>
      <protection locked="0"/>
    </xf>
    <xf numFmtId="0" fontId="35" fillId="32" borderId="40" xfId="0" applyFont="1" applyFill="1" applyBorder="1" applyAlignment="1" applyProtection="1">
      <alignment vertical="center" wrapText="1"/>
      <protection locked="0"/>
    </xf>
    <xf numFmtId="164" fontId="35" fillId="33" borderId="26" xfId="0" applyNumberFormat="1" applyFont="1" applyFill="1" applyBorder="1" applyAlignment="1" applyProtection="1">
      <alignment horizontal="center" vertical="center" wrapText="1"/>
      <protection locked="0"/>
    </xf>
    <xf numFmtId="0" fontId="112" fillId="28" borderId="25" xfId="0" applyFont="1" applyFill="1" applyBorder="1" applyAlignment="1" applyProtection="1">
      <alignment vertical="center"/>
      <protection hidden="1"/>
    </xf>
    <xf numFmtId="0" fontId="112" fillId="28" borderId="0" xfId="0" applyFont="1" applyFill="1" applyBorder="1" applyAlignment="1" applyProtection="1">
      <alignment vertical="center"/>
      <protection hidden="1"/>
    </xf>
    <xf numFmtId="0" fontId="113" fillId="28" borderId="0" xfId="0" applyFont="1" applyFill="1" applyAlignment="1" applyProtection="1">
      <alignment horizontal="right" vertical="top"/>
      <protection locked="0" hidden="1"/>
    </xf>
    <xf numFmtId="0" fontId="36" fillId="57" borderId="58" xfId="0" applyFont="1" applyFill="1" applyBorder="1" applyAlignment="1" applyProtection="1">
      <alignment horizontal="center" vertical="center"/>
      <protection locked="0"/>
    </xf>
    <xf numFmtId="0" fontId="36" fillId="57" borderId="58" xfId="0" applyFont="1" applyFill="1" applyBorder="1" applyAlignment="1" applyProtection="1">
      <alignment horizontal="center" vertical="center" wrapText="1"/>
      <protection locked="0"/>
    </xf>
    <xf numFmtId="0" fontId="36" fillId="57" borderId="58" xfId="0" applyFont="1" applyFill="1" applyBorder="1" applyAlignment="1" applyProtection="1">
      <alignment horizontal="center" wrapText="1"/>
      <protection locked="0"/>
    </xf>
    <xf numFmtId="0" fontId="36" fillId="57" borderId="66" xfId="0" applyFont="1" applyFill="1" applyBorder="1" applyAlignment="1" applyProtection="1">
      <alignment horizontal="center"/>
      <protection locked="0"/>
    </xf>
    <xf numFmtId="0" fontId="36" fillId="57" borderId="67" xfId="0" applyFont="1" applyFill="1" applyBorder="1" applyAlignment="1" applyProtection="1">
      <alignment horizontal="center"/>
      <protection locked="0"/>
    </xf>
    <xf numFmtId="0" fontId="36" fillId="57" borderId="68" xfId="0" applyFont="1" applyFill="1" applyBorder="1" applyAlignment="1" applyProtection="1">
      <alignment horizontal="center"/>
      <protection locked="0"/>
    </xf>
    <xf numFmtId="0" fontId="36" fillId="57" borderId="64" xfId="0" applyFont="1" applyFill="1" applyBorder="1" applyAlignment="1" applyProtection="1">
      <alignment horizontal="center" vertical="center" wrapText="1"/>
      <protection locked="0"/>
    </xf>
    <xf numFmtId="0" fontId="36" fillId="58" borderId="58" xfId="0" applyFont="1" applyFill="1" applyBorder="1" applyAlignment="1" applyProtection="1">
      <alignment horizontal="center" vertical="center" wrapText="1"/>
      <protection locked="0"/>
    </xf>
    <xf numFmtId="0" fontId="36" fillId="58" borderId="58" xfId="0" applyFont="1" applyFill="1" applyBorder="1" applyAlignment="1" applyProtection="1">
      <alignment horizontal="center" vertical="center"/>
      <protection locked="0"/>
    </xf>
    <xf numFmtId="0" fontId="36" fillId="58" borderId="58" xfId="0" applyFont="1" applyFill="1" applyBorder="1" applyAlignment="1" applyProtection="1">
      <alignment horizontal="center" wrapText="1"/>
      <protection locked="0"/>
    </xf>
    <xf numFmtId="0" fontId="36" fillId="58" borderId="66" xfId="0" applyFont="1" applyFill="1" applyBorder="1" applyAlignment="1" applyProtection="1">
      <alignment horizontal="center"/>
      <protection locked="0"/>
    </xf>
    <xf numFmtId="0" fontId="36" fillId="58" borderId="67" xfId="0" applyFont="1" applyFill="1" applyBorder="1" applyAlignment="1" applyProtection="1">
      <alignment horizontal="center"/>
      <protection locked="0"/>
    </xf>
    <xf numFmtId="0" fontId="36" fillId="58" borderId="68" xfId="0" applyFont="1" applyFill="1" applyBorder="1" applyAlignment="1" applyProtection="1">
      <alignment horizontal="center"/>
      <protection locked="0"/>
    </xf>
    <xf numFmtId="0" fontId="36" fillId="58" borderId="64" xfId="0" applyFont="1" applyFill="1" applyBorder="1" applyAlignment="1" applyProtection="1">
      <alignment horizontal="center" vertical="center" wrapText="1"/>
      <protection locked="0"/>
    </xf>
    <xf numFmtId="0" fontId="114" fillId="28" borderId="0" xfId="0" applyFont="1" applyFill="1" applyAlignment="1" applyProtection="1">
      <alignment vertical="center"/>
      <protection hidden="1"/>
    </xf>
    <xf numFmtId="0" fontId="36" fillId="57" borderId="56" xfId="0" applyFont="1" applyFill="1" applyBorder="1" applyAlignment="1" applyProtection="1">
      <alignment horizontal="center" vertical="center"/>
      <protection locked="0"/>
    </xf>
    <xf numFmtId="0" fontId="36" fillId="57" borderId="56" xfId="0" applyFont="1" applyFill="1" applyBorder="1" applyAlignment="1" applyProtection="1">
      <alignment horizontal="center" wrapText="1"/>
      <protection locked="0"/>
    </xf>
    <xf numFmtId="0" fontId="36" fillId="57" borderId="65" xfId="0" applyFont="1" applyFill="1" applyBorder="1" applyAlignment="1" applyProtection="1">
      <alignment horizontal="center" vertical="center" wrapText="1"/>
      <protection locked="0"/>
    </xf>
    <xf numFmtId="0" fontId="36" fillId="58" borderId="56" xfId="0" applyFont="1" applyFill="1" applyBorder="1" applyAlignment="1" applyProtection="1">
      <alignment horizontal="center" vertical="center"/>
      <protection locked="0"/>
    </xf>
    <xf numFmtId="0" fontId="36" fillId="58" borderId="56" xfId="0" applyFont="1" applyFill="1" applyBorder="1" applyAlignment="1" applyProtection="1">
      <alignment horizontal="center" vertical="center" wrapText="1"/>
      <protection locked="0"/>
    </xf>
    <xf numFmtId="0" fontId="36" fillId="58" borderId="56" xfId="0" applyFont="1" applyFill="1" applyBorder="1" applyAlignment="1" applyProtection="1">
      <alignment horizontal="center" wrapText="1"/>
      <protection locked="0"/>
    </xf>
    <xf numFmtId="0" fontId="36" fillId="58" borderId="65" xfId="0" applyFont="1" applyFill="1" applyBorder="1" applyAlignment="1" applyProtection="1">
      <alignment horizontal="center" vertical="center" wrapText="1"/>
      <protection locked="0"/>
    </xf>
    <xf numFmtId="0" fontId="84" fillId="28" borderId="0" xfId="0" applyFont="1" applyFill="1" applyAlignment="1">
      <alignment vertical="center"/>
    </xf>
    <xf numFmtId="0" fontId="115" fillId="49" borderId="32" xfId="0" applyFont="1" applyFill="1" applyBorder="1" applyAlignment="1" applyProtection="1">
      <alignment horizontal="center" vertical="center" wrapText="1"/>
      <protection locked="0"/>
    </xf>
    <xf numFmtId="0" fontId="35" fillId="32" borderId="39" xfId="0" applyFont="1" applyFill="1" applyBorder="1" applyAlignment="1" applyProtection="1">
      <alignment horizontal="center" vertical="center" wrapText="1"/>
      <protection locked="0"/>
    </xf>
    <xf numFmtId="0" fontId="36" fillId="58" borderId="58" xfId="0" applyFont="1" applyFill="1" applyBorder="1" applyAlignment="1" applyProtection="1">
      <alignment vertical="center" wrapText="1"/>
      <protection locked="0"/>
    </xf>
    <xf numFmtId="0" fontId="36" fillId="58" borderId="56" xfId="0" applyFont="1" applyFill="1" applyBorder="1" applyAlignment="1" applyProtection="1">
      <alignment vertical="center" wrapText="1"/>
      <protection locked="0"/>
    </xf>
    <xf numFmtId="0" fontId="35" fillId="32" borderId="39" xfId="0" applyFont="1" applyFill="1" applyBorder="1" applyAlignment="1" applyProtection="1">
      <alignment horizontal="center" vertical="center" wrapText="1"/>
      <protection locked="0"/>
    </xf>
    <xf numFmtId="0" fontId="35" fillId="32" borderId="40" xfId="0" applyFont="1" applyFill="1" applyBorder="1" applyAlignment="1" applyProtection="1">
      <alignment horizontal="center" vertical="center" wrapText="1"/>
      <protection locked="0"/>
    </xf>
    <xf numFmtId="0" fontId="35" fillId="33" borderId="50" xfId="0" applyFont="1" applyFill="1" applyBorder="1" applyAlignment="1" applyProtection="1">
      <alignment vertical="center" wrapText="1"/>
      <protection locked="0"/>
    </xf>
    <xf numFmtId="0" fontId="35" fillId="33" borderId="51" xfId="0" applyFont="1" applyFill="1" applyBorder="1" applyAlignment="1" applyProtection="1">
      <alignment vertical="center" wrapText="1"/>
      <protection locked="0"/>
    </xf>
    <xf numFmtId="0" fontId="35" fillId="33" borderId="52" xfId="0" applyFont="1" applyFill="1" applyBorder="1" applyAlignment="1" applyProtection="1">
      <alignment vertical="center" wrapText="1"/>
      <protection locked="0"/>
    </xf>
    <xf numFmtId="0" fontId="31" fillId="0" borderId="58" xfId="0" applyFont="1" applyFill="1" applyBorder="1" applyAlignment="1" applyProtection="1">
      <protection locked="0"/>
    </xf>
    <xf numFmtId="0" fontId="80" fillId="52" borderId="0" xfId="0" applyFont="1" applyFill="1" applyBorder="1" applyAlignment="1" applyProtection="1">
      <alignment horizontal="right" vertical="center" wrapText="1"/>
      <protection hidden="1"/>
    </xf>
    <xf numFmtId="0" fontId="80" fillId="52" borderId="72" xfId="0" applyFont="1" applyFill="1" applyBorder="1" applyAlignment="1" applyProtection="1">
      <alignment horizontal="right" vertical="center" wrapText="1"/>
      <protection hidden="1"/>
    </xf>
    <xf numFmtId="0" fontId="36" fillId="32" borderId="73" xfId="0" applyFont="1" applyFill="1" applyBorder="1" applyAlignment="1" applyProtection="1">
      <alignment horizontal="left" vertical="center" indent="1"/>
      <protection locked="0"/>
    </xf>
    <xf numFmtId="0" fontId="36" fillId="32" borderId="74" xfId="0" applyFont="1" applyFill="1" applyBorder="1" applyAlignment="1" applyProtection="1">
      <alignment horizontal="left" vertical="center" indent="1"/>
      <protection locked="0"/>
    </xf>
    <xf numFmtId="0" fontId="36" fillId="32" borderId="64" xfId="0" applyFont="1" applyFill="1" applyBorder="1" applyAlignment="1" applyProtection="1">
      <alignment horizontal="left" vertical="center" indent="1"/>
      <protection locked="0"/>
    </xf>
    <xf numFmtId="0" fontId="36" fillId="33" borderId="75" xfId="0" applyFont="1" applyFill="1" applyBorder="1" applyAlignment="1" applyProtection="1">
      <alignment horizontal="left" vertical="center" indent="1"/>
      <protection locked="0"/>
    </xf>
    <xf numFmtId="0" fontId="36" fillId="33" borderId="72" xfId="0" applyFont="1" applyFill="1" applyBorder="1" applyAlignment="1" applyProtection="1">
      <alignment horizontal="left" vertical="center" indent="1"/>
      <protection locked="0"/>
    </xf>
    <xf numFmtId="0" fontId="36" fillId="33" borderId="65" xfId="0" applyFont="1" applyFill="1" applyBorder="1" applyAlignment="1" applyProtection="1">
      <alignment horizontal="left" vertical="center" indent="1"/>
      <protection locked="0"/>
    </xf>
    <xf numFmtId="0" fontId="36" fillId="57" borderId="56" xfId="0" applyFont="1" applyFill="1" applyBorder="1" applyAlignment="1" applyProtection="1">
      <alignment horizontal="center" vertical="center" wrapText="1"/>
      <protection locked="0"/>
    </xf>
    <xf numFmtId="0" fontId="116" fillId="28" borderId="25" xfId="0" applyFont="1" applyFill="1" applyBorder="1" applyAlignment="1" applyProtection="1">
      <alignment vertical="center"/>
      <protection hidden="1"/>
    </xf>
    <xf numFmtId="1" fontId="31" fillId="62" borderId="76" xfId="1" applyNumberFormat="1" applyFont="1" applyFill="1" applyBorder="1" applyAlignment="1" applyProtection="1">
      <alignment horizontal="center" vertical="center" wrapText="1"/>
      <protection hidden="1"/>
    </xf>
    <xf numFmtId="1" fontId="31" fillId="63" borderId="77" xfId="1" applyNumberFormat="1" applyFont="1" applyFill="1" applyBorder="1" applyAlignment="1" applyProtection="1">
      <alignment horizontal="center" vertical="center" wrapText="1"/>
      <protection hidden="1"/>
    </xf>
    <xf numFmtId="9" fontId="31" fillId="52" borderId="78" xfId="1" applyFont="1" applyFill="1" applyBorder="1" applyAlignment="1" applyProtection="1">
      <alignment horizontal="center" vertical="center" wrapText="1"/>
      <protection hidden="1"/>
    </xf>
    <xf numFmtId="9" fontId="31" fillId="52" borderId="79" xfId="1" applyFont="1" applyFill="1" applyBorder="1" applyAlignment="1" applyProtection="1">
      <alignment horizontal="center" vertical="center" wrapText="1"/>
      <protection hidden="1"/>
    </xf>
    <xf numFmtId="0" fontId="84" fillId="28" borderId="72" xfId="0" applyFont="1" applyFill="1" applyBorder="1" applyAlignment="1">
      <alignment horizontal="left" vertical="center"/>
    </xf>
    <xf numFmtId="0" fontId="84" fillId="28" borderId="72" xfId="0" applyFont="1" applyFill="1" applyBorder="1" applyAlignment="1">
      <alignment horizontal="left" vertical="center"/>
    </xf>
  </cellXfs>
  <cellStyles count="82">
    <cellStyle name="20% - Cor1 2" xfId="2" xr:uid="{00000000-0005-0000-0000-000000000000}"/>
    <cellStyle name="20% - Cor2 2" xfId="3" xr:uid="{00000000-0005-0000-0000-000001000000}"/>
    <cellStyle name="20% - Cor3 2" xfId="4" xr:uid="{00000000-0005-0000-0000-000002000000}"/>
    <cellStyle name="20% - Cor4 2" xfId="5" xr:uid="{00000000-0005-0000-0000-000003000000}"/>
    <cellStyle name="20% - Cor5 2" xfId="6" xr:uid="{00000000-0005-0000-0000-000004000000}"/>
    <cellStyle name="20% - Cor6 2" xfId="7" xr:uid="{00000000-0005-0000-0000-000005000000}"/>
    <cellStyle name="40% - Cor1 2" xfId="8" xr:uid="{00000000-0005-0000-0000-000006000000}"/>
    <cellStyle name="40% - Cor2 2" xfId="9" xr:uid="{00000000-0005-0000-0000-000007000000}"/>
    <cellStyle name="40% - Cor3 2" xfId="10" xr:uid="{00000000-0005-0000-0000-000008000000}"/>
    <cellStyle name="40% - Cor4 2" xfId="11" xr:uid="{00000000-0005-0000-0000-000009000000}"/>
    <cellStyle name="40% - Cor5 2" xfId="12" xr:uid="{00000000-0005-0000-0000-00000A000000}"/>
    <cellStyle name="40% - Cor6 2" xfId="13" xr:uid="{00000000-0005-0000-0000-00000B000000}"/>
    <cellStyle name="60% - Cor1 2" xfId="14" xr:uid="{00000000-0005-0000-0000-00000C000000}"/>
    <cellStyle name="60% - Cor2 2" xfId="15" xr:uid="{00000000-0005-0000-0000-00000D000000}"/>
    <cellStyle name="60% - Cor3 2" xfId="16" xr:uid="{00000000-0005-0000-0000-00000E000000}"/>
    <cellStyle name="60% - Cor4 2" xfId="17" xr:uid="{00000000-0005-0000-0000-00000F000000}"/>
    <cellStyle name="60% - Cor5 2" xfId="18" xr:uid="{00000000-0005-0000-0000-000010000000}"/>
    <cellStyle name="60% - Cor6 2" xfId="19" xr:uid="{00000000-0005-0000-0000-000011000000}"/>
    <cellStyle name="Cabeçalho 1 2" xfId="22" xr:uid="{00000000-0005-0000-0000-000012000000}"/>
    <cellStyle name="Cabeçalho 2 2" xfId="23" xr:uid="{00000000-0005-0000-0000-000013000000}"/>
    <cellStyle name="Cabeçalho 3 2" xfId="24" xr:uid="{00000000-0005-0000-0000-000014000000}"/>
    <cellStyle name="Cabeçalho 4 2" xfId="25" xr:uid="{00000000-0005-0000-0000-000015000000}"/>
    <cellStyle name="Cálculo 2" xfId="20" xr:uid="{00000000-0005-0000-0000-000016000000}"/>
    <cellStyle name="Célula Ligada 2" xfId="21" xr:uid="{00000000-0005-0000-0000-000017000000}"/>
    <cellStyle name="cf1" xfId="26" xr:uid="{00000000-0005-0000-0000-000018000000}"/>
    <cellStyle name="cf10" xfId="27" xr:uid="{00000000-0005-0000-0000-000019000000}"/>
    <cellStyle name="cf11" xfId="28" xr:uid="{00000000-0005-0000-0000-00001A000000}"/>
    <cellStyle name="cf12" xfId="29" xr:uid="{00000000-0005-0000-0000-00001B000000}"/>
    <cellStyle name="cf13" xfId="30" xr:uid="{00000000-0005-0000-0000-00001C000000}"/>
    <cellStyle name="cf14" xfId="31" xr:uid="{00000000-0005-0000-0000-00001D000000}"/>
    <cellStyle name="cf15" xfId="32" xr:uid="{00000000-0005-0000-0000-00001E000000}"/>
    <cellStyle name="cf16" xfId="33" xr:uid="{00000000-0005-0000-0000-00001F000000}"/>
    <cellStyle name="cf17" xfId="34" xr:uid="{00000000-0005-0000-0000-000020000000}"/>
    <cellStyle name="cf18" xfId="35" xr:uid="{00000000-0005-0000-0000-000021000000}"/>
    <cellStyle name="cf19" xfId="36" xr:uid="{00000000-0005-0000-0000-000022000000}"/>
    <cellStyle name="cf2" xfId="37" xr:uid="{00000000-0005-0000-0000-000023000000}"/>
    <cellStyle name="cf20" xfId="38" xr:uid="{00000000-0005-0000-0000-000024000000}"/>
    <cellStyle name="cf21" xfId="39" xr:uid="{00000000-0005-0000-0000-000025000000}"/>
    <cellStyle name="cf22" xfId="40" xr:uid="{00000000-0005-0000-0000-000026000000}"/>
    <cellStyle name="cf23" xfId="41" xr:uid="{00000000-0005-0000-0000-000027000000}"/>
    <cellStyle name="cf24" xfId="42" xr:uid="{00000000-0005-0000-0000-000028000000}"/>
    <cellStyle name="cf25" xfId="43" xr:uid="{00000000-0005-0000-0000-000029000000}"/>
    <cellStyle name="cf26" xfId="44" xr:uid="{00000000-0005-0000-0000-00002A000000}"/>
    <cellStyle name="cf27" xfId="45" xr:uid="{00000000-0005-0000-0000-00002B000000}"/>
    <cellStyle name="cf28" xfId="46" xr:uid="{00000000-0005-0000-0000-00002C000000}"/>
    <cellStyle name="cf3" xfId="47" xr:uid="{00000000-0005-0000-0000-00002D000000}"/>
    <cellStyle name="cf4" xfId="48" xr:uid="{00000000-0005-0000-0000-00002E000000}"/>
    <cellStyle name="cf5" xfId="49" xr:uid="{00000000-0005-0000-0000-00002F000000}"/>
    <cellStyle name="cf6" xfId="50" xr:uid="{00000000-0005-0000-0000-000030000000}"/>
    <cellStyle name="cf7" xfId="51" xr:uid="{00000000-0005-0000-0000-000031000000}"/>
    <cellStyle name="cf8" xfId="52" xr:uid="{00000000-0005-0000-0000-000032000000}"/>
    <cellStyle name="cf9" xfId="53" xr:uid="{00000000-0005-0000-0000-000033000000}"/>
    <cellStyle name="Cor1 2" xfId="54" xr:uid="{00000000-0005-0000-0000-000034000000}"/>
    <cellStyle name="Cor2 2" xfId="55" xr:uid="{00000000-0005-0000-0000-000035000000}"/>
    <cellStyle name="Cor3 2" xfId="56" xr:uid="{00000000-0005-0000-0000-000036000000}"/>
    <cellStyle name="Cor4 2" xfId="57" xr:uid="{00000000-0005-0000-0000-000037000000}"/>
    <cellStyle name="Cor5 2" xfId="58" xr:uid="{00000000-0005-0000-0000-000038000000}"/>
    <cellStyle name="Cor6 2" xfId="59" xr:uid="{00000000-0005-0000-0000-000039000000}"/>
    <cellStyle name="Correcto 2" xfId="60" xr:uid="{00000000-0005-0000-0000-00003A000000}"/>
    <cellStyle name="Entrada 2" xfId="61" xr:uid="{00000000-0005-0000-0000-00003B000000}"/>
    <cellStyle name="Hiperligação" xfId="62" xr:uid="{00000000-0005-0000-0000-00003C000000}"/>
    <cellStyle name="Incorrecto 2" xfId="63" xr:uid="{00000000-0005-0000-0000-00003D000000}"/>
    <cellStyle name="Neutro 2" xfId="64" xr:uid="{00000000-0005-0000-0000-00003E000000}"/>
    <cellStyle name="Normal" xfId="0" builtinId="0" customBuiltin="1"/>
    <cellStyle name="Normal 2" xfId="65" xr:uid="{00000000-0005-0000-0000-000040000000}"/>
    <cellStyle name="Normal 2 2" xfId="66" xr:uid="{00000000-0005-0000-0000-000041000000}"/>
    <cellStyle name="Normal 3" xfId="67" xr:uid="{00000000-0005-0000-0000-000042000000}"/>
    <cellStyle name="Normal 3 2" xfId="68" xr:uid="{00000000-0005-0000-0000-000043000000}"/>
    <cellStyle name="Normal 3 2 2" xfId="69" xr:uid="{00000000-0005-0000-0000-000044000000}"/>
    <cellStyle name="Normal 3 3" xfId="70" xr:uid="{00000000-0005-0000-0000-000045000000}"/>
    <cellStyle name="Normal 4" xfId="71" xr:uid="{00000000-0005-0000-0000-000046000000}"/>
    <cellStyle name="Normal 5" xfId="72" xr:uid="{00000000-0005-0000-0000-000047000000}"/>
    <cellStyle name="Normal 5 2" xfId="73" xr:uid="{00000000-0005-0000-0000-000048000000}"/>
    <cellStyle name="Nota 2" xfId="74" xr:uid="{00000000-0005-0000-0000-000049000000}"/>
    <cellStyle name="Nota 2 2" xfId="75" xr:uid="{00000000-0005-0000-0000-00004A000000}"/>
    <cellStyle name="Percentagem" xfId="1" builtinId="5" customBuiltin="1"/>
    <cellStyle name="Saída 2" xfId="76" xr:uid="{00000000-0005-0000-0000-00004C000000}"/>
    <cellStyle name="Texto de Aviso 2" xfId="78" xr:uid="{00000000-0005-0000-0000-00004D000000}"/>
    <cellStyle name="Texto Explicativo 2" xfId="79" xr:uid="{00000000-0005-0000-0000-00004E000000}"/>
    <cellStyle name="Título 2" xfId="77" xr:uid="{00000000-0005-0000-0000-00004F000000}"/>
    <cellStyle name="Total 2" xfId="80" xr:uid="{00000000-0005-0000-0000-000050000000}"/>
    <cellStyle name="Verificar Célula 2" xfId="81" xr:uid="{00000000-0005-0000-0000-000051000000}"/>
  </cellStyles>
  <dxfs count="186">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color rgb="FF006100"/>
        <family val="2"/>
      </font>
      <fill>
        <patternFill patternType="solid">
          <fgColor rgb="FFC6EFCE"/>
          <bgColor rgb="FFC6EFCE"/>
        </patternFill>
      </fill>
    </dxf>
    <dxf>
      <font>
        <color rgb="FF9C0006"/>
        <family val="2"/>
      </font>
      <fill>
        <patternFill patternType="solid">
          <fgColor rgb="FFFFC7CE"/>
          <bgColor rgb="FFFFC7CE"/>
        </patternFill>
      </fill>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protection locked="1" hidden="1"/>
    </dxf>
    <dxf>
      <font>
        <b val="0"/>
        <i val="0"/>
        <strike val="0"/>
        <outline val="0"/>
        <shadow val="0"/>
        <vertAlign val="baseline"/>
        <sz val="10"/>
        <color theme="4" tint="-0.249977111117893"/>
        <name val="Calibri"/>
        <family val="2"/>
        <scheme val="minor"/>
      </font>
      <fill>
        <patternFill patternType="solid">
          <fgColor rgb="FFFFFFFF"/>
          <bgColor rgb="FFFFFFFF"/>
        </patternFill>
      </fill>
      <alignment horizontal="general" vertical="center" textRotation="0" wrapText="0" indent="0" justifyLastLine="0" shrinkToFit="0" readingOrder="0"/>
      <border outline="0">
        <start style="thin">
          <color theme="3" tint="0.59996337778862885"/>
        </start>
      </border>
      <protection locked="1" hidden="1"/>
    </dxf>
    <dxf>
      <font>
        <b val="0"/>
        <i val="0"/>
        <strike val="0"/>
        <outline val="0"/>
        <shadow val="0"/>
        <u val="none"/>
        <vertAlign val="baseline"/>
        <sz val="10"/>
        <color theme="4" tint="-0.249977111117893"/>
        <name val="Calibri"/>
        <family val="2"/>
        <scheme val="minor"/>
      </font>
      <numFmt numFmtId="14" formatCode="0.00%"/>
      <fill>
        <patternFill patternType="solid">
          <fgColor rgb="FFF1F5F9"/>
          <bgColor theme="2"/>
        </patternFill>
      </fill>
      <alignment horizontal="general"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protection locked="1" hidden="1"/>
    </dxf>
    <dxf>
      <font>
        <b val="0"/>
        <i val="0"/>
        <strike val="0"/>
        <outline val="0"/>
        <shadow val="0"/>
        <u val="none"/>
        <vertAlign val="baseline"/>
        <sz val="10"/>
        <color theme="1" tint="0.34998626667073579"/>
        <name val="Calibri"/>
        <family val="2"/>
        <scheme val="minor"/>
      </font>
      <fill>
        <patternFill patternType="solid">
          <fgColor rgb="FFFABF8F"/>
          <bgColor theme="3" tint="0.7999816888943144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FDE9D9"/>
          <bgColor theme="2"/>
        </patternFill>
      </fill>
      <alignment horizontal="center" vertical="center" textRotation="0" wrapText="1" indent="0" justifyLastLine="0" shrinkToFit="0" readingOrder="0"/>
      <border diagonalUp="0" diagonalDown="0" outline="0">
        <start/>
        <end style="thin">
          <color theme="3" tint="0.59996337778862885"/>
        </end>
        <top style="thin">
          <color theme="3" tint="0.59996337778862885"/>
        </top>
        <bottom style="thin">
          <color theme="3" tint="0.59996337778862885"/>
        </bottom>
      </border>
    </dxf>
    <dxf>
      <font>
        <b val="0"/>
        <i val="0"/>
        <strike val="0"/>
        <outline val="0"/>
        <shadow val="0"/>
        <u val="none"/>
        <vertAlign val="baseline"/>
        <sz val="10"/>
        <color theme="1" tint="0.34998626667073579"/>
        <name val="Calibri"/>
        <family val="2"/>
        <scheme val="minor"/>
      </font>
      <fill>
        <patternFill patternType="solid">
          <fgColor rgb="FFC4D79B"/>
          <bgColor theme="3" tint="0.59999389629810485"/>
        </patternFill>
      </fill>
      <alignment vertical="center" textRotation="0" indent="0" justifyLastLine="0" shrinkToFit="0" readingOrder="0"/>
      <border outline="0">
        <start style="thin">
          <color theme="3" tint="0.59996337778862885"/>
        </start>
        <end style="thin">
          <color theme="3" tint="0.59996337778862885"/>
        </end>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fill>
        <patternFill patternType="solid">
          <fgColor rgb="FFEBF1DE"/>
          <bgColor theme="2"/>
        </patternFill>
      </fill>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center"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horizontal="left" vertical="center" textRotation="0" wrapText="1" indent="0" justifyLastLine="0" shrinkToFit="0" readingOrder="0"/>
      <border diagonalUp="0" diagonalDown="0" outline="0">
        <start style="thin">
          <color theme="3" tint="0.59996337778862885"/>
        </start>
        <end style="thin">
          <color theme="3" tint="0.59996337778862885"/>
        </end>
        <top style="thin">
          <color theme="3" tint="0.59996337778862885"/>
        </top>
        <bottom style="thin">
          <color theme="3" tint="0.59996337778862885"/>
        </bottom>
      </border>
    </dxf>
    <dxf>
      <font>
        <b val="0"/>
        <i val="0"/>
        <strike val="0"/>
        <outline val="0"/>
        <shadow val="0"/>
        <vertAlign val="baseline"/>
        <sz val="10"/>
        <color auto="1"/>
        <name val="Calibri"/>
        <family val="2"/>
        <scheme val="minor"/>
      </font>
      <alignment vertical="center" textRotation="0" indent="0" justifyLastLine="0" shrinkToFit="0" readingOrder="0"/>
      <border outline="0">
        <end style="thin">
          <color theme="3" tint="0.59996337778862885"/>
        </end>
      </border>
    </dxf>
    <dxf>
      <font>
        <b val="0"/>
        <i val="0"/>
        <strike val="0"/>
        <outline val="0"/>
        <shadow val="0"/>
        <vertAlign val="baseline"/>
        <sz val="10"/>
        <color auto="1"/>
        <name val="Calibri"/>
        <family val="2"/>
        <scheme val="minor"/>
      </font>
      <alignment vertical="center" textRotation="0" indent="0" justifyLastLine="0" shrinkToFit="0" readingOrder="0"/>
    </dxf>
    <dxf>
      <font>
        <b val="0"/>
        <i val="0"/>
        <strike val="0"/>
        <outline val="0"/>
        <shadow val="0"/>
        <vertAlign val="baseline"/>
        <sz val="10"/>
        <color auto="1"/>
        <name val="Calibri"/>
        <family val="2"/>
        <scheme val="minor"/>
      </font>
      <alignment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styles" Target="style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theme" Target="theme/theme1.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10" Type="http://purl.oclc.org/ooxml/officeDocument/relationships/worksheet" Target="worksheets/sheet10.xml"/><Relationship Id="rId19" Type="http://purl.oclc.org/ooxml/officeDocument/relationships/sharedStrings" Target="sharedStrings.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s>
</file>

<file path=xl/drawings/_rels/drawing1.xml.rels><?xml version="1.0" encoding="UTF-8" standalone="yes"?>
<Relationships xmlns="http://schemas.openxmlformats.org/package/2006/relationships"><Relationship Id="rId3" Type="http://purl.oclc.org/ooxml/officeDocument/relationships/image" Target="../media/image3.png"/><Relationship Id="rId2" Type="http://purl.oclc.org/ooxml/officeDocument/relationships/image" Target="../media/image2.png"/><Relationship Id="rId1" Type="http://purl.oclc.org/ooxml/officeDocument/relationships/image" Target="../media/image1.png"/><Relationship Id="rId4" Type="http://purl.oclc.org/ooxml/officeDocument/relationships/image" Target="../media/image4.png"/></Relationships>
</file>

<file path=xl/drawings/drawing1.xml><?xml version="1.0" encoding="utf-8"?>
<xdr:wsDr xmlns:xdr="http://purl.oclc.org/ooxml/drawingml/spreadsheetDrawing" xmlns:a="http://purl.oclc.org/ooxml/drawingml/main">
  <xdr:twoCellAnchor>
    <xdr:from>
      <xdr:col>0</xdr:col>
      <xdr:colOff>371475</xdr:colOff>
      <xdr:row>3</xdr:row>
      <xdr:rowOff>95250</xdr:rowOff>
    </xdr:from>
    <xdr:to>
      <xdr:col>7</xdr:col>
      <xdr:colOff>533401</xdr:colOff>
      <xdr:row>107</xdr:row>
      <xdr:rowOff>19050</xdr:rowOff>
    </xdr:to>
    <xdr:grpSp>
      <xdr:nvGrpSpPr>
        <xdr:cNvPr id="76" name="Agrupar 75">
          <a:extLst>
            <a:ext uri="{FF2B5EF4-FFF2-40B4-BE49-F238E27FC236}">
              <a16:creationId xmlns:a16="http://schemas.microsoft.com/office/drawing/2014/main" id="{63D6DCF4-7DA1-437B-AEA5-559ADF302B92}"/>
            </a:ext>
          </a:extLst>
        </xdr:cNvPr>
        <xdr:cNvGrpSpPr/>
      </xdr:nvGrpSpPr>
      <xdr:grpSpPr>
        <a:xfrm>
          <a:off x="371475" y="1009650"/>
          <a:ext cx="7572376" cy="17478375"/>
          <a:chOff x="180975" y="790576"/>
          <a:chExt cx="8010526" cy="18402300"/>
        </a:xfrm>
      </xdr:grpSpPr>
      <xdr:grpSp>
        <xdr:nvGrpSpPr>
          <xdr:cNvPr id="73" name="Agrupar 72">
            <a:extLst>
              <a:ext uri="{FF2B5EF4-FFF2-40B4-BE49-F238E27FC236}">
                <a16:creationId xmlns:a16="http://schemas.microsoft.com/office/drawing/2014/main" id="{1D1CD6F8-F816-402D-AA87-4EB2D21E0FFC}"/>
              </a:ext>
            </a:extLst>
          </xdr:cNvPr>
          <xdr:cNvGrpSpPr/>
        </xdr:nvGrpSpPr>
        <xdr:grpSpPr>
          <a:xfrm>
            <a:off x="180975" y="790576"/>
            <a:ext cx="8010526" cy="18402300"/>
            <a:chOff x="514349" y="514350"/>
            <a:chExt cx="8180845" cy="18535649"/>
          </a:xfrm>
        </xdr:grpSpPr>
        <xdr:grpSp>
          <xdr:nvGrpSpPr>
            <xdr:cNvPr id="68" name="Agrupar 67">
              <a:extLst>
                <a:ext uri="{FF2B5EF4-FFF2-40B4-BE49-F238E27FC236}">
                  <a16:creationId xmlns:a16="http://schemas.microsoft.com/office/drawing/2014/main" id="{D6EFE0F3-8F54-407E-840C-A1D50B97F9C8}"/>
                </a:ext>
              </a:extLst>
            </xdr:cNvPr>
            <xdr:cNvGrpSpPr/>
          </xdr:nvGrpSpPr>
          <xdr:grpSpPr>
            <a:xfrm>
              <a:off x="542296" y="5818544"/>
              <a:ext cx="8152898" cy="13231455"/>
              <a:chOff x="0" y="5514975"/>
              <a:chExt cx="8162925" cy="13312182"/>
            </a:xfrm>
          </xdr:grpSpPr>
          <xdr:pic>
            <xdr:nvPicPr>
              <xdr:cNvPr id="65" name="Imagem 64">
                <a:extLst>
                  <a:ext uri="{FF2B5EF4-FFF2-40B4-BE49-F238E27FC236}">
                    <a16:creationId xmlns:a16="http://schemas.microsoft.com/office/drawing/2014/main" id="{A7C66BB0-F713-410F-8BD8-E867279AF692}"/>
                  </a:ext>
                </a:extLst>
              </xdr:cNvPr>
              <xdr:cNvPicPr>
                <a:picLocks noChangeAspect="1"/>
              </xdr:cNvPicPr>
            </xdr:nvPicPr>
            <xdr:blipFill>
              <a:blip xmlns:r="http://purl.oclc.org/ooxml/officeDocument/relationships" r:embed="rId1"/>
              <a:stretch>
                <a:fillRect/>
              </a:stretch>
            </xdr:blipFill>
            <xdr:spPr>
              <a:xfrm>
                <a:off x="0" y="5514975"/>
                <a:ext cx="8116426" cy="4920329"/>
              </a:xfrm>
              <a:prstGeom prst="rect">
                <a:avLst/>
              </a:prstGeom>
            </xdr:spPr>
          </xdr:pic>
          <xdr:pic>
            <xdr:nvPicPr>
              <xdr:cNvPr id="66" name="Imagem 65">
                <a:extLst>
                  <a:ext uri="{FF2B5EF4-FFF2-40B4-BE49-F238E27FC236}">
                    <a16:creationId xmlns:a16="http://schemas.microsoft.com/office/drawing/2014/main" id="{D3FED7C9-FC4B-4BF3-BB83-B463236D4DF3}"/>
                  </a:ext>
                </a:extLst>
              </xdr:cNvPr>
              <xdr:cNvPicPr>
                <a:picLocks noChangeAspect="1"/>
              </xdr:cNvPicPr>
            </xdr:nvPicPr>
            <xdr:blipFill>
              <a:blip xmlns:r="http://purl.oclc.org/ooxml/officeDocument/relationships" r:embed="rId2"/>
              <a:stretch>
                <a:fillRect/>
              </a:stretch>
            </xdr:blipFill>
            <xdr:spPr>
              <a:xfrm>
                <a:off x="9524" y="10463213"/>
                <a:ext cx="8077200" cy="1109812"/>
              </a:xfrm>
              <a:prstGeom prst="rect">
                <a:avLst/>
              </a:prstGeom>
            </xdr:spPr>
          </xdr:pic>
          <xdr:pic>
            <xdr:nvPicPr>
              <xdr:cNvPr id="67" name="Imagem 66">
                <a:extLst>
                  <a:ext uri="{FF2B5EF4-FFF2-40B4-BE49-F238E27FC236}">
                    <a16:creationId xmlns:a16="http://schemas.microsoft.com/office/drawing/2014/main" id="{8B17D4F1-C90A-4C5B-AD65-4400F48BE5BF}"/>
                  </a:ext>
                </a:extLst>
              </xdr:cNvPr>
              <xdr:cNvPicPr>
                <a:picLocks noChangeAspect="1"/>
              </xdr:cNvPicPr>
            </xdr:nvPicPr>
            <xdr:blipFill>
              <a:blip xmlns:r="http://purl.oclc.org/ooxml/officeDocument/relationships" r:embed="rId3"/>
              <a:stretch>
                <a:fillRect/>
              </a:stretch>
            </xdr:blipFill>
            <xdr:spPr>
              <a:xfrm>
                <a:off x="0" y="11491913"/>
                <a:ext cx="8162925" cy="7335244"/>
              </a:xfrm>
              <a:prstGeom prst="rect">
                <a:avLst/>
              </a:prstGeom>
            </xdr:spPr>
          </xdr:pic>
        </xdr:grpSp>
        <xdr:pic>
          <xdr:nvPicPr>
            <xdr:cNvPr id="72" name="Imagem 71">
              <a:extLst>
                <a:ext uri="{FF2B5EF4-FFF2-40B4-BE49-F238E27FC236}">
                  <a16:creationId xmlns:a16="http://schemas.microsoft.com/office/drawing/2014/main" id="{8A82C35B-0BD3-43F2-AA87-8615CB51FBDD}"/>
                </a:ext>
              </a:extLst>
            </xdr:cNvPr>
            <xdr:cNvPicPr>
              <a:picLocks noChangeAspect="1"/>
            </xdr:cNvPicPr>
          </xdr:nvPicPr>
          <xdr:blipFill>
            <a:blip xmlns:r="http://purl.oclc.org/ooxml/officeDocument/relationships" r:embed="rId4"/>
            <a:stretch>
              <a:fillRect/>
            </a:stretch>
          </xdr:blipFill>
          <xdr:spPr>
            <a:xfrm>
              <a:off x="514349" y="514350"/>
              <a:ext cx="8105775" cy="5372850"/>
            </a:xfrm>
            <a:prstGeom prst="rect">
              <a:avLst/>
            </a:prstGeom>
          </xdr:spPr>
        </xdr:pic>
      </xdr:grpSp>
      <xdr:cxnSp macro="">
        <xdr:nvCxnSpPr>
          <xdr:cNvPr id="74" name="Conexão reta unidirecional 73">
            <a:extLst>
              <a:ext uri="{FF2B5EF4-FFF2-40B4-BE49-F238E27FC236}">
                <a16:creationId xmlns:a16="http://schemas.microsoft.com/office/drawing/2014/main" id="{6809EFE1-3901-4E42-9CBB-4650F0367A49}"/>
              </a:ext>
            </a:extLst>
          </xdr:cNvPr>
          <xdr:cNvCxnSpPr/>
        </xdr:nvCxnSpPr>
        <xdr:spPr>
          <a:xfrm flipH="1" flipV="1">
            <a:off x="3800475" y="4152902"/>
            <a:ext cx="275590" cy="197485"/>
          </a:xfrm>
          <a:prstGeom prst="straightConnector1">
            <a:avLst/>
          </a:prstGeom>
          <a:ln w="28575">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5" name="Conexão reta unidirecional 74">
            <a:extLst>
              <a:ext uri="{FF2B5EF4-FFF2-40B4-BE49-F238E27FC236}">
                <a16:creationId xmlns:a16="http://schemas.microsoft.com/office/drawing/2014/main" id="{FE22378E-9A11-4618-87D5-D07F4C939425}"/>
              </a:ext>
            </a:extLst>
          </xdr:cNvPr>
          <xdr:cNvCxnSpPr/>
        </xdr:nvCxnSpPr>
        <xdr:spPr>
          <a:xfrm flipH="1" flipV="1">
            <a:off x="4371975" y="4581526"/>
            <a:ext cx="275590" cy="197485"/>
          </a:xfrm>
          <a:prstGeom prst="straightConnector1">
            <a:avLst/>
          </a:prstGeom>
          <a:ln w="28575">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142875</xdr:colOff>
          <xdr:row>67</xdr:row>
          <xdr:rowOff>419100</xdr:rowOff>
        </xdr:from>
        <xdr:to>
          <xdr:col>10</xdr:col>
          <xdr:colOff>2000250</xdr:colOff>
          <xdr:row>80</xdr:row>
          <xdr:rowOff>133350</xdr:rowOff>
        </xdr:to>
        <xdr:sp macro="" textlink="">
          <xdr:nvSpPr>
            <xdr:cNvPr id="2049" name="Comment 9" hidden="1">
              <a:extLst>
                <a:ext uri="{FF2B5EF4-FFF2-40B4-BE49-F238E27FC236}">
                  <a16:creationId xmlns:a16="http://schemas.microsoft.com/office/drawing/2014/main" id="{BA3E384C-A6C9-405E-AC60-382D73EC98C9}"/>
                </a:ext>
              </a:extLst>
            </xdr:cNvPr>
            <xdr:cNvSpPr txBox="1">
              <a:spLocks noChangeArrowheads="1"/>
            </xdr:cNvSpPr>
          </xdr:nvSpPr>
          <xdr:spPr bwMode="auto">
            <a:xfrm>
              <a:off x="7353300" y="11925300"/>
              <a:ext cx="2600325" cy="31908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PT" sz="1000" b="0" i="0" u="none" strike="noStrike" baseline="0%">
                  <a:solidFill>
                    <a:srgbClr val="000000"/>
                  </a:solidFill>
                  <a:latin typeface="Tahoma"/>
                  <a:ea typeface="Tahoma"/>
                  <a:cs typeface="Tahoma"/>
                </a:rPr>
                <a:t>As Instituições de Ensino Superior devem submeter no SIMGES:</a:t>
              </a:r>
            </a:p>
            <a:p>
              <a:pPr algn="l" rtl="0">
                <a:defRPr sz="1000"/>
              </a:pPr>
              <a:r>
                <a:rPr lang="pt-PT" sz="1000" b="0" i="0" u="none" strike="noStrike" baseline="0%">
                  <a:solidFill>
                    <a:srgbClr val="000000"/>
                  </a:solidFill>
                  <a:latin typeface="Tahoma"/>
                  <a:ea typeface="Tahoma"/>
                  <a:cs typeface="Tahoma"/>
                </a:rPr>
                <a:t>a) Os pedidos ao abrigo da alínea a) do n.º 1 do artigo 76.º-B do RJGDES;</a:t>
              </a:r>
            </a:p>
            <a:p>
              <a:pPr algn="l" rtl="0">
                <a:defRPr sz="1000"/>
              </a:pPr>
              <a:r>
                <a:rPr lang="pt-PT" sz="1000" b="0" i="0" u="none" strike="noStrike" baseline="0%">
                  <a:solidFill>
                    <a:srgbClr val="000000"/>
                  </a:solidFill>
                  <a:latin typeface="Tahoma"/>
                  <a:ea typeface="Tahoma"/>
                  <a:cs typeface="Tahoma"/>
                </a:rPr>
                <a:t>b) Os pedidos ao abrigo da alínea b) do n.º 1 do artigo 76.º-B do RJGDES, desde que sejam referentes a acreditações de ACEF submetidos na antiga plataforma da A3ES.</a:t>
              </a:r>
            </a:p>
            <a:p>
              <a:pPr algn="l" rtl="0">
                <a:defRPr sz="1000"/>
              </a:pPr>
              <a:endParaRPr lang="pt-PT" sz="1000" b="0" i="0" u="none" strike="noStrike" baseline="0%">
                <a:solidFill>
                  <a:srgbClr val="000000"/>
                </a:solidFill>
                <a:latin typeface="Tahoma"/>
                <a:ea typeface="Tahoma"/>
                <a:cs typeface="Tahoma"/>
              </a:endParaRPr>
            </a:p>
            <a:p>
              <a:pPr algn="l" rtl="0">
                <a:defRPr sz="1000"/>
              </a:pPr>
              <a:r>
                <a:rPr lang="pt-PT" sz="1000" b="0" i="0" u="none" strike="noStrike" baseline="0%">
                  <a:solidFill>
                    <a:srgbClr val="000000"/>
                  </a:solidFill>
                  <a:latin typeface="Tahoma"/>
                  <a:ea typeface="Tahoma"/>
                  <a:cs typeface="Tahoma"/>
                </a:rPr>
                <a:t>O processo de registo de alterações de ACEF que sejam submetidos à A3ES para acreditação no novo SI A3ES, ou seja, a partir de 2023, será iniciado automaticamente com a decisão de acreditação e comunicação de todos elementos caracterizadores pela A3ES, podendo a IES ou a A3ES serem envolvidas no processo de registo apenas para esclarecer/confirmar os dados submetidos.</a:t>
              </a:r>
              <a:endParaRPr lang="pt-PT" sz="900" b="1" i="0" u="none" strike="noStrike" baseline="0%">
                <a:solidFill>
                  <a:srgbClr val="000000"/>
                </a:solidFill>
                <a:latin typeface="Tahoma"/>
                <a:ea typeface="Tahoma"/>
                <a:cs typeface="Tahoma"/>
              </a:endParaRPr>
            </a:p>
            <a:p>
              <a:pPr algn="l" rtl="0">
                <a:defRPr sz="1000"/>
              </a:pPr>
              <a:endParaRPr lang="pt-PT" sz="900" b="1" i="0" u="none" strike="noStrike" baseline="0%">
                <a:solidFill>
                  <a:srgbClr val="000000"/>
                </a:solidFill>
                <a:latin typeface="Tahoma"/>
                <a:ea typeface="Tahoma"/>
                <a:cs typeface="Tahoma"/>
              </a:endParaRPr>
            </a:p>
          </xdr:txBody>
        </xdr:sp>
        <xdr:clientData/>
      </xdr:twoCellAnchor>
    </mc:Fallback>
  </mc:AlternateContent>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D12:P27" totalsRowShown="0" headerRowDxfId="185" dataDxfId="184">
  <tableColumns count="13">
    <tableColumn id="1" xr3:uid="{00000000-0010-0000-0000-000001000000}" name="Coluna1" dataDxfId="183"/>
    <tableColumn id="2" xr3:uid="{00000000-0010-0000-0000-000002000000}" name="Coluna2" dataDxfId="182"/>
    <tableColumn id="3" xr3:uid="{00000000-0010-0000-0000-000003000000}" name="Coluna3" dataDxfId="181"/>
    <tableColumn id="4" xr3:uid="{00000000-0010-0000-0000-000004000000}" name="Coluna4" dataDxfId="180"/>
    <tableColumn id="5" xr3:uid="{00000000-0010-0000-0000-000005000000}" name="Coluna5" dataDxfId="179"/>
    <tableColumn id="6" xr3:uid="{00000000-0010-0000-0000-000006000000}" name="Coluna6" dataDxfId="178"/>
    <tableColumn id="7" xr3:uid="{00000000-0010-0000-0000-000007000000}" name="Coluna7" dataDxfId="177"/>
    <tableColumn id="8" xr3:uid="{00000000-0010-0000-0000-000008000000}" name="Coluna8" dataDxfId="176"/>
    <tableColumn id="9" xr3:uid="{00000000-0010-0000-0000-000009000000}" name="Coluna9" dataDxfId="175">
      <calculatedColumnFormula>IF((Form_B!$C$25&gt;0),(J13+K13)/Form_B!$C$25,"")</calculatedColumnFormula>
    </tableColumn>
    <tableColumn id="10" xr3:uid="{00000000-0010-0000-0000-00000A000000}" name="Coluna10" dataDxfId="174">
      <calculatedColumnFormula>IF(OR(Percurso_Geral!$G13&gt;0,Percurso_Geral!$J13&gt;0),L13-I13,0)</calculatedColumnFormula>
    </tableColumn>
    <tableColumn id="11" xr3:uid="{00000000-0010-0000-0000-00000B000000}" name="Coluna11" dataDxfId="173"/>
    <tableColumn id="12" xr3:uid="{00000000-0010-0000-0000-00000C000000}" name="Coluna12" dataDxfId="172"/>
    <tableColumn id="13" xr3:uid="{E60D6BCD-7937-4A5B-9A23-CC5CCC58C9ED}" name="Coluna13" dataDxfId="171"/>
  </tableColumns>
  <tableStyleInfo showFirstColumn="0"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9" xr:uid="{56560F12-3E6E-4E83-9A7C-713EA0BAA369}" name="Tabela140" displayName="Tabela140" ref="D12:P27" totalsRowShown="0" headerRowDxfId="50" dataDxfId="49">
  <tableColumns count="13">
    <tableColumn id="1" xr3:uid="{0B8DABE9-C042-4CFB-A750-5D476259240D}" name="Coluna1" dataDxfId="48"/>
    <tableColumn id="2" xr3:uid="{171CEC33-2104-4D9A-889A-A87727424968}" name="Coluna2" dataDxfId="47"/>
    <tableColumn id="3" xr3:uid="{1B46088B-82FC-4E47-92F0-2F9AD7E39BCC}" name="Coluna3" dataDxfId="46"/>
    <tableColumn id="4" xr3:uid="{2AC0ABB2-8588-4A1A-B17D-1DC5DD4395F1}" name="Coluna4" dataDxfId="45"/>
    <tableColumn id="5" xr3:uid="{1E177059-80A0-4204-B688-EE9D79A5CE4A}" name="Coluna5" dataDxfId="44"/>
    <tableColumn id="6" xr3:uid="{3569DB7F-B547-49F4-BD2A-9F0D19936439}" name="Coluna6" dataDxfId="43">
      <calculatedColumnFormula>IF((Form_B!$C$25&gt;0),(G13+H13)/Form_B!$C$25,"")</calculatedColumnFormula>
    </tableColumn>
    <tableColumn id="7" xr3:uid="{C2EBE502-FB62-4AD3-A5EB-29D6BB52AEE4}" name="Coluna7" dataDxfId="42"/>
    <tableColumn id="8" xr3:uid="{59B57629-D05F-4C10-8D35-FE82E9E9B288}" name="Coluna8" dataDxfId="41"/>
    <tableColumn id="9" xr3:uid="{090ACC60-F7B1-42F5-9209-8BBEC1FC764B}" name="Coluna9" dataDxfId="40">
      <calculatedColumnFormula>IF((Form_B!$C$25&gt;0),(J13+K13)/Form_B!$C$25,"")</calculatedColumnFormula>
    </tableColumn>
    <tableColumn id="10" xr3:uid="{C97D035E-703C-4D3B-8AE8-1957C043A928}" name="Coluna10" dataDxfId="39">
      <calculatedColumnFormula>IF(OR(Percurso_9!$G13&gt;0,Percurso_9!$J13&gt;0),L13-I13,0)</calculatedColumnFormula>
    </tableColumn>
    <tableColumn id="11" xr3:uid="{68F2B9E5-F1EE-4770-9D9E-8C3E0B0130CA}" name="Coluna11" dataDxfId="38"/>
    <tableColumn id="12" xr3:uid="{DA0BAAB7-9F76-4172-86D5-D6FF7C107694}" name="Coluna12" dataDxfId="37"/>
    <tableColumn id="13" xr3:uid="{81C074F1-AA53-4AA4-869E-B04BD5B65174}" name="Coluna13" dataDxfId="36"/>
  </tableColumns>
  <tableStyleInfo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9" xr:uid="{F2BB4257-FB82-4A8B-B08C-3DF8AD07E7B4}" name="Tabela130" displayName="Tabela130" ref="D12:P27" totalsRowShown="0" headerRowDxfId="170" dataDxfId="169">
  <tableColumns count="13">
    <tableColumn id="1" xr3:uid="{CB3B850E-FD10-4DE7-9DD1-4ABE886E1F92}" name="Coluna1" dataDxfId="168"/>
    <tableColumn id="2" xr3:uid="{2B01F429-7272-4948-AEBC-6F88AE912C72}" name="Coluna2" dataDxfId="167"/>
    <tableColumn id="3" xr3:uid="{0B9B25FD-FC3D-4B24-9326-F64633CD9BF6}" name="Coluna3" dataDxfId="166"/>
    <tableColumn id="4" xr3:uid="{7B135E51-3893-4995-846F-319F4535C6CC}" name="Coluna4" dataDxfId="165"/>
    <tableColumn id="5" xr3:uid="{F571B0D9-98A6-4BCC-97BB-9FFEFF780E37}" name="Coluna5" dataDxfId="164"/>
    <tableColumn id="6" xr3:uid="{1E26EF73-3719-402E-826A-CC403B343777}" name="Coluna6" dataDxfId="163">
      <calculatedColumnFormula>IF((Form_B!$C$25&gt;0),(G13+H13)/Form_B!$C$25,"")</calculatedColumnFormula>
    </tableColumn>
    <tableColumn id="7" xr3:uid="{93A31C80-C71E-4926-BCD4-03AB9796EADC}" name="Coluna7" dataDxfId="162"/>
    <tableColumn id="8" xr3:uid="{9A9886FB-F1BB-487B-9E17-5CA8E6398755}" name="Coluna8" dataDxfId="161"/>
    <tableColumn id="9" xr3:uid="{FAD97FFD-29E0-4A56-87F8-85E5DBB7F082}" name="Coluna9" dataDxfId="160">
      <calculatedColumnFormula>IF((Form_B!$C$25&gt;0),(J13+K13)/Form_B!$C$25,"")</calculatedColumnFormula>
    </tableColumn>
    <tableColumn id="10" xr3:uid="{4F70CDDC-4697-4ED8-B827-980FE7D08B0E}" name="Coluna10" dataDxfId="159">
      <calculatedColumnFormula>IF(OR(Percurso_1!$G13&gt;0,Percurso_1!$J13&gt;0),L13-I13,0)</calculatedColumnFormula>
    </tableColumn>
    <tableColumn id="11" xr3:uid="{2BF7265A-5BF2-43C6-A81C-7112109F26DF}" name="Coluna11" dataDxfId="158"/>
    <tableColumn id="12" xr3:uid="{A2C7AA77-6AAD-447B-BB89-0B4883AE3980}" name="Coluna12" dataDxfId="157"/>
    <tableColumn id="13" xr3:uid="{3BD73F84-D86D-41F6-A336-2848D69E43E1}" name="Coluna13" dataDxfId="156"/>
  </tableColumns>
  <tableStyleInfo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0" xr:uid="{EE1FE3F6-CFE9-4686-A43C-A9C69B99CAE6}" name="Tabela131" displayName="Tabela131" ref="D12:P27" totalsRowShown="0" headerRowDxfId="155" dataDxfId="154">
  <tableColumns count="13">
    <tableColumn id="1" xr3:uid="{501ABFDD-E1CB-439B-A154-F6A4079B669F}" name="Coluna1" dataDxfId="153"/>
    <tableColumn id="2" xr3:uid="{38E6A2ED-3463-4F1B-8C89-D5ECB0C7E722}" name="Coluna2" dataDxfId="152"/>
    <tableColumn id="3" xr3:uid="{2A765B59-33BD-43BA-992B-BE6C50561714}" name="Coluna3" dataDxfId="151"/>
    <tableColumn id="4" xr3:uid="{A4A2D682-18EE-4A1D-9FB7-C38506403CD0}" name="Coluna4" dataDxfId="150"/>
    <tableColumn id="5" xr3:uid="{3E07FC43-6057-4A85-83F4-54FDB02FF3A2}" name="Coluna5" dataDxfId="149"/>
    <tableColumn id="6" xr3:uid="{AD7EF95F-27CA-4725-BAF1-F9100F5130B6}" name="Coluna6" dataDxfId="148">
      <calculatedColumnFormula>IF((Form_B!$C$25&gt;0),(G13+H13)/Form_B!$C$25,"")</calculatedColumnFormula>
    </tableColumn>
    <tableColumn id="7" xr3:uid="{36268563-EE1E-48C8-A209-7274698C9450}" name="Coluna7" dataDxfId="147"/>
    <tableColumn id="8" xr3:uid="{20210251-3A90-49B6-83B8-B8D545E95AD9}" name="Coluna8" dataDxfId="146"/>
    <tableColumn id="9" xr3:uid="{36348B91-BDE7-49AA-B5B8-8FF50E12D8FF}" name="Coluna9" dataDxfId="145">
      <calculatedColumnFormula>IF((Form_B!$C$25&gt;0),(J13+K13)/Form_B!$C$25,"")</calculatedColumnFormula>
    </tableColumn>
    <tableColumn id="10" xr3:uid="{13FB9CA5-F706-4F1B-A769-4D27FE01DCA9}" name="Coluna10" dataDxfId="144">
      <calculatedColumnFormula>IF(OR(Percurso_2!$G13&gt;0,Percurso_2!$J13&gt;0),L13-I13,0)</calculatedColumnFormula>
    </tableColumn>
    <tableColumn id="11" xr3:uid="{4968AE1E-2999-404A-8589-6F374FD5736A}" name="Coluna11" dataDxfId="143"/>
    <tableColumn id="12" xr3:uid="{5E099CE0-17E5-45C8-B56C-D5884A5292C5}" name="Coluna12" dataDxfId="142"/>
    <tableColumn id="13" xr3:uid="{F377D13B-2367-4CA1-9C8A-F1A9C83B307A}" name="Coluna13" dataDxfId="141"/>
  </tableColumns>
  <tableStyleInfo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2" xr:uid="{46E7C409-0604-43CF-810D-B28912793B4A}" name="Tabela133" displayName="Tabela133" ref="D12:P27" totalsRowShown="0" headerRowDxfId="140" dataDxfId="139">
  <tableColumns count="13">
    <tableColumn id="1" xr3:uid="{8386357C-994E-425A-9DA0-A7DC74C79B41}" name="Coluna1" dataDxfId="138"/>
    <tableColumn id="2" xr3:uid="{1D9E43CE-1387-4D12-A7A2-E59330F628E3}" name="Coluna2" dataDxfId="137"/>
    <tableColumn id="3" xr3:uid="{91E40883-A84D-4125-B48C-F5C3BDC21B5D}" name="Coluna3" dataDxfId="136"/>
    <tableColumn id="4" xr3:uid="{A4048BA7-F793-4002-88DB-64D4A510F480}" name="Coluna4" dataDxfId="135"/>
    <tableColumn id="5" xr3:uid="{0D51D436-D433-459E-B72C-5D48BDFED310}" name="Coluna5" dataDxfId="134"/>
    <tableColumn id="6" xr3:uid="{699AF9F5-095B-411D-8122-C8A74F14242B}" name="Coluna6" dataDxfId="133">
      <calculatedColumnFormula>IF((Form_B!$C$25&gt;0),(G13+H13)/Form_B!$C$25,"")</calculatedColumnFormula>
    </tableColumn>
    <tableColumn id="7" xr3:uid="{F44AB29C-88D1-4910-B3EC-93C8D04C576D}" name="Coluna7" dataDxfId="132"/>
    <tableColumn id="8" xr3:uid="{87355E1D-E448-4994-8A28-AE6BD4F50357}" name="Coluna8" dataDxfId="131"/>
    <tableColumn id="9" xr3:uid="{5B56F8CF-93FC-4016-8456-8F60E57FABB4}" name="Coluna9" dataDxfId="130">
      <calculatedColumnFormula>IF((Form_B!$C$25&gt;0),(J13+K13)/Form_B!$C$25,"")</calculatedColumnFormula>
    </tableColumn>
    <tableColumn id="10" xr3:uid="{26F4775A-DEDB-4B43-BD40-76F0FC6C56EA}" name="Coluna10" dataDxfId="129">
      <calculatedColumnFormula>IF(OR(Percurso_3!$G13&gt;0,Percurso_3!$J13&gt;0),L13-I13,0)</calculatedColumnFormula>
    </tableColumn>
    <tableColumn id="11" xr3:uid="{ABF73BB0-2BB6-4792-AACD-C989E1BBB75D}" name="Coluna11" dataDxfId="128"/>
    <tableColumn id="12" xr3:uid="{47693B71-4F1F-40F6-B060-0BF5A8785AAC}" name="Coluna12" dataDxfId="127"/>
    <tableColumn id="13" xr3:uid="{2F4E5E83-55B3-4981-BB76-BB8DEBD72822}" name="Coluna13" dataDxfId="126"/>
  </tableColumns>
  <tableStyleInfo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3" xr:uid="{718957F2-4021-458A-943F-39124D81F254}" name="Tabela134" displayName="Tabela134" ref="D12:P27" totalsRowShown="0" headerRowDxfId="125" dataDxfId="124">
  <tableColumns count="13">
    <tableColumn id="1" xr3:uid="{4FCFCC29-8385-448B-983B-9E003372D838}" name="Coluna1" dataDxfId="123"/>
    <tableColumn id="2" xr3:uid="{9C6B7EC7-7E9A-4C5F-8B6C-125D9A5BCE8B}" name="Coluna2" dataDxfId="122"/>
    <tableColumn id="3" xr3:uid="{82C2258E-2F89-4502-9C07-439F70DF6E24}" name="Coluna3" dataDxfId="121"/>
    <tableColumn id="4" xr3:uid="{7446F6E7-B4B8-47E2-BA2A-3FB6A4A66AA1}" name="Coluna4" dataDxfId="120"/>
    <tableColumn id="5" xr3:uid="{1D5F7D21-F511-45EE-9820-3CFA9871750C}" name="Coluna5" dataDxfId="119"/>
    <tableColumn id="6" xr3:uid="{19557436-8A7D-40EA-9B71-A39B9F0C58D0}" name="Coluna6" dataDxfId="118">
      <calculatedColumnFormula>IF((Form_B!$C$25&gt;0),(G13+H13)/Form_B!$C$25,"")</calculatedColumnFormula>
    </tableColumn>
    <tableColumn id="7" xr3:uid="{6BF8D381-8D8A-45DE-A52A-FEBC97C078D1}" name="Coluna7" dataDxfId="117"/>
    <tableColumn id="8" xr3:uid="{CC169C6B-395E-4804-84EA-84EE4D2EA97C}" name="Coluna8" dataDxfId="116"/>
    <tableColumn id="9" xr3:uid="{EA8CF589-C945-41AA-AF55-A55602F04A1F}" name="Coluna9" dataDxfId="115">
      <calculatedColumnFormula>IF((Form_B!$C$25&gt;0),(J13+K13)/Form_B!$C$25,"")</calculatedColumnFormula>
    </tableColumn>
    <tableColumn id="10" xr3:uid="{18239B10-DC30-45AA-87A0-CE19DE32EAC3}" name="Coluna10" dataDxfId="114">
      <calculatedColumnFormula>IF(OR(Percurso_4!$G13&gt;0,Percurso_4!$J13&gt;0),L13-I13,0)</calculatedColumnFormula>
    </tableColumn>
    <tableColumn id="11" xr3:uid="{77274EC7-69E8-4778-9BA0-F9C67A4E8AD8}" name="Coluna11" dataDxfId="113"/>
    <tableColumn id="12" xr3:uid="{B5DD97E1-0ED9-4B5A-88B2-5561D23BC020}" name="Coluna12" dataDxfId="112"/>
    <tableColumn id="13" xr3:uid="{D6CB3D43-ED37-427F-9702-BC04355E8F58}" name="Coluna13" dataDxfId="111"/>
  </tableColumns>
  <tableStyleInfo showFirstColumn="0"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5" xr:uid="{B66701A9-AD8C-4107-A98B-E76535C11522}" name="Tabela136" displayName="Tabela136" ref="D12:P27" totalsRowShown="0" headerRowDxfId="110" dataDxfId="109">
  <tableColumns count="13">
    <tableColumn id="1" xr3:uid="{A5F647FE-DEE1-4BF7-90B0-4A31B6679EDB}" name="Coluna1" dataDxfId="108"/>
    <tableColumn id="2" xr3:uid="{AD6A8BA7-97A6-4806-BA11-F2F84BB4627A}" name="Coluna2" dataDxfId="107"/>
    <tableColumn id="3" xr3:uid="{55A29BFF-D69F-4D04-8114-5E74C67863F6}" name="Coluna3" dataDxfId="106"/>
    <tableColumn id="4" xr3:uid="{2165A2BA-9841-4B0F-AC77-839948A74C03}" name="Coluna4" dataDxfId="105"/>
    <tableColumn id="5" xr3:uid="{8CD112DB-BC45-4E3B-93A0-7125DB91769E}" name="Coluna5" dataDxfId="104"/>
    <tableColumn id="6" xr3:uid="{B4E498F5-5BA3-4E56-AD10-5EF7112CAC5B}" name="Coluna6" dataDxfId="103">
      <calculatedColumnFormula>IF((Form_B!$C$25&gt;0),(G13+H13)/Form_B!$C$25,"")</calculatedColumnFormula>
    </tableColumn>
    <tableColumn id="7" xr3:uid="{51797EAB-BF72-4BA9-A913-CC7E660315B8}" name="Coluna7" dataDxfId="102"/>
    <tableColumn id="8" xr3:uid="{C5E921A7-940E-4B1C-84C8-E5AF5D1012B2}" name="Coluna8" dataDxfId="101"/>
    <tableColumn id="9" xr3:uid="{318A8EA3-4605-4845-B5B9-B40BF24B7FD8}" name="Coluna9" dataDxfId="100">
      <calculatedColumnFormula>IF((Form_B!$C$25&gt;0),(J13+K13)/Form_B!$C$25,"")</calculatedColumnFormula>
    </tableColumn>
    <tableColumn id="10" xr3:uid="{B9536444-C68A-4805-B8E5-9417CE870A84}" name="Coluna10" dataDxfId="99">
      <calculatedColumnFormula>IF(OR(Percurso_5!$G13&gt;0,Percurso_5!$J13&gt;0),L13-I13,0)</calculatedColumnFormula>
    </tableColumn>
    <tableColumn id="11" xr3:uid="{68364EF5-EA15-4636-A285-4AE7DADDC13C}" name="Coluna11" dataDxfId="98"/>
    <tableColumn id="12" xr3:uid="{936E3962-3E11-4DBF-85F4-51A5F4B8DEC3}" name="Coluna12" dataDxfId="97"/>
    <tableColumn id="13" xr3:uid="{429A765B-FB02-44D0-AD30-F0069FFD715C}" name="Coluna13" dataDxfId="96"/>
  </tableColumns>
  <tableStyleInfo showFirstColumn="0"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6" xr:uid="{8D377DE4-972A-4505-8C51-4ED6D034AABD}" name="Tabela137" displayName="Tabela137" ref="D12:P27" totalsRowShown="0" headerRowDxfId="95" dataDxfId="94">
  <tableColumns count="13">
    <tableColumn id="1" xr3:uid="{39B3B265-4F2E-4B82-8360-11ACFFE8A29A}" name="Coluna1" dataDxfId="93"/>
    <tableColumn id="2" xr3:uid="{BC5471E1-9C63-4786-A7EF-74FDB4F1A0F4}" name="Coluna2" dataDxfId="92"/>
    <tableColumn id="3" xr3:uid="{CE07B782-059E-4FFC-A8CA-A33548294B37}" name="Coluna3" dataDxfId="91"/>
    <tableColumn id="4" xr3:uid="{B3F9A427-CD58-4D64-B725-D8322C0CC56C}" name="Coluna4" dataDxfId="90"/>
    <tableColumn id="5" xr3:uid="{E19E0013-8D73-432C-82C9-208B414F95AF}" name="Coluna5" dataDxfId="89"/>
    <tableColumn id="6" xr3:uid="{3D3E5405-5B2D-43CF-83D3-64CE2884AF5B}" name="Coluna6" dataDxfId="88">
      <calculatedColumnFormula>IF((Form_B!$C$25&gt;0),(G13+H13)/Form_B!$C$25,"")</calculatedColumnFormula>
    </tableColumn>
    <tableColumn id="7" xr3:uid="{338F44E0-1C99-43B2-95BE-D7533FB5EB50}" name="Coluna7" dataDxfId="87"/>
    <tableColumn id="8" xr3:uid="{62737AE0-E736-4901-ACC4-AD371EA0A93F}" name="Coluna8" dataDxfId="86"/>
    <tableColumn id="9" xr3:uid="{32D09B2F-9F65-4859-BAB6-392AAF8D4231}" name="Coluna9" dataDxfId="85">
      <calculatedColumnFormula>IF((Form_B!$C$25&gt;0),(J13+K13)/Form_B!$C$25,"")</calculatedColumnFormula>
    </tableColumn>
    <tableColumn id="10" xr3:uid="{CF848C37-650A-4ECD-BB05-64348C0CB769}" name="Coluna10" dataDxfId="84">
      <calculatedColumnFormula>IF(OR(Percurso_6!$G13&gt;0,Percurso_6!$J13&gt;0),L13-I13,0)</calculatedColumnFormula>
    </tableColumn>
    <tableColumn id="11" xr3:uid="{62A7BD89-22A7-4458-A686-7393B77A6AC3}" name="Coluna11" dataDxfId="83"/>
    <tableColumn id="12" xr3:uid="{D214A091-F190-498E-AB51-ED6401D450D8}" name="Coluna12" dataDxfId="82"/>
    <tableColumn id="13" xr3:uid="{DBB5A6E5-858F-4C90-AAD7-841B55D8B2A1}" name="Coluna13" dataDxfId="81"/>
  </tableColumns>
  <tableStyleInfo showFirstColumn="0"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7" xr:uid="{9A2EAE3C-6EE7-49F6-8C51-4108F9F79F3C}" name="Tabela138" displayName="Tabela138" ref="D12:P27" totalsRowShown="0" headerRowDxfId="80" dataDxfId="79">
  <tableColumns count="13">
    <tableColumn id="1" xr3:uid="{84D307BC-B947-477F-AE3C-64854B26A6BC}" name="Coluna1" dataDxfId="78"/>
    <tableColumn id="2" xr3:uid="{2401F880-4102-446C-82C8-BC39DBEDEE8F}" name="Coluna2" dataDxfId="77"/>
    <tableColumn id="3" xr3:uid="{F16B7BA1-F388-46EC-9229-6F6C4652E167}" name="Coluna3" dataDxfId="76"/>
    <tableColumn id="4" xr3:uid="{906845C6-9CC1-4653-92EB-933305FD9FFF}" name="Coluna4" dataDxfId="75"/>
    <tableColumn id="5" xr3:uid="{9DB35CC8-AC1D-4453-AC06-EF69F4817D2C}" name="Coluna5" dataDxfId="74"/>
    <tableColumn id="6" xr3:uid="{EC0F0097-DB20-43D9-82E8-2F1D22AA8933}" name="Coluna6" dataDxfId="73">
      <calculatedColumnFormula>IF((Form_B!$C$25&gt;0),(G13+H13)/Form_B!$C$25,"")</calculatedColumnFormula>
    </tableColumn>
    <tableColumn id="7" xr3:uid="{7888081B-1A02-4F0F-BEBB-6832BD78140D}" name="Coluna7" dataDxfId="72"/>
    <tableColumn id="8" xr3:uid="{B1A46377-90B2-4DE7-94DE-D9848BF87CB6}" name="Coluna8" dataDxfId="71"/>
    <tableColumn id="9" xr3:uid="{F08BBA7D-F97F-464A-86B8-47726FA6B6CE}" name="Coluna9" dataDxfId="70">
      <calculatedColumnFormula>IF((Form_B!$C$25&gt;0),(J13+K13)/Form_B!$C$25,"")</calculatedColumnFormula>
    </tableColumn>
    <tableColumn id="10" xr3:uid="{19F76766-CF59-4B7E-B1FE-96BDF5C2FD8B}" name="Coluna10" dataDxfId="69">
      <calculatedColumnFormula>IF(OR(Percurso_7!$G13&gt;0,Percurso_7!$J13&gt;0),L13-I13,0)</calculatedColumnFormula>
    </tableColumn>
    <tableColumn id="11" xr3:uid="{4CFF79AE-A334-4B4E-965E-4AB3DE87314C}" name="Coluna11" dataDxfId="68"/>
    <tableColumn id="12" xr3:uid="{130C0FC1-455E-4AB8-8C87-A55F8C8CEAF4}" name="Coluna12" dataDxfId="67"/>
    <tableColumn id="13" xr3:uid="{8D36FA95-936D-4F03-AB76-0C8C0F951E65}" name="Coluna13" dataDxfId="66"/>
  </tableColumns>
  <tableStyleInfo showFirstColumn="0"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8" xr:uid="{04D8D7D3-DE8A-4082-BFCC-56DFD7A65303}" name="Tabela139" displayName="Tabela139" ref="D12:P27" totalsRowShown="0" headerRowDxfId="65" dataDxfId="64">
  <tableColumns count="13">
    <tableColumn id="1" xr3:uid="{683AF0DC-C5C7-45BB-95B3-C2B2DA0D2BF5}" name="Coluna1" dataDxfId="63"/>
    <tableColumn id="2" xr3:uid="{E5BF242B-4415-4A7D-B284-6212CFDFF9D4}" name="Coluna2" dataDxfId="62"/>
    <tableColumn id="3" xr3:uid="{F746D930-6684-4657-BA3F-687D81BC4CE1}" name="Coluna3" dataDxfId="61"/>
    <tableColumn id="4" xr3:uid="{6853F79F-BC3B-42F5-90DB-1801AB029719}" name="Coluna4" dataDxfId="60"/>
    <tableColumn id="5" xr3:uid="{E9E4801D-E8BB-4575-9996-A861F2CAAEB1}" name="Coluna5" dataDxfId="59"/>
    <tableColumn id="6" xr3:uid="{756F2399-4E3D-47E4-B26C-775E5B823FFA}" name="Coluna6" dataDxfId="58">
      <calculatedColumnFormula>IF((Form_B!$C$25&gt;0),(G13+H13)/Form_B!$C$25,"")</calculatedColumnFormula>
    </tableColumn>
    <tableColumn id="7" xr3:uid="{CDE79FE6-F9EC-456E-BF52-CB94B375888B}" name="Coluna7" dataDxfId="57"/>
    <tableColumn id="8" xr3:uid="{D20FFB34-992F-4C32-9375-D47DC729B53B}" name="Coluna8" dataDxfId="56"/>
    <tableColumn id="9" xr3:uid="{A9E0C661-DC00-4C62-A155-D35FD890DD19}" name="Coluna9" dataDxfId="55">
      <calculatedColumnFormula>IF((Form_B!$C$25&gt;0),(J13+K13)/Form_B!$C$25,"")</calculatedColumnFormula>
    </tableColumn>
    <tableColumn id="10" xr3:uid="{7908637E-AEE0-4C34-ACA7-0D826F033155}" name="Coluna10" dataDxfId="54">
      <calculatedColumnFormula>IF(OR(Percurso_8!$G13&gt;0,Percurso_8!$J13&gt;0),L13-I13,0)</calculatedColumnFormula>
    </tableColumn>
    <tableColumn id="11" xr3:uid="{342F30BA-3AAC-4E0A-BE91-0FD0D22B0719}" name="Coluna11" dataDxfId="53"/>
    <tableColumn id="12" xr3:uid="{BCEF844A-6D56-49ED-8081-F971DBF2917E}" name="Coluna12" dataDxfId="52"/>
    <tableColumn id="13" xr3:uid="{365D15DF-B450-46D9-B7A7-13AE39AB7C9C}" name="Coluna13" dataDxfId="51"/>
  </tableColumns>
  <tableStyleInfo showFirstColumn="0" showLastColumn="0" showRowStripes="1" showColumnStripes="0"/>
</table>
</file>

<file path=xl/theme/theme1.xml><?xml version="1.0" encoding="utf-8"?>
<a:theme xmlns:a="http://purl.oclc.org/ooxml/drawingml/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files.diariodarepublica.pt/1s/2021/04/07400/0000500013.pdf" TargetMode="External"/><Relationship Id="rId3" Type="http://purl.oclc.org/ooxml/officeDocument/relationships/hyperlink" Target="https://files.diariodarepublica.pt/1s/2005/03/053b00/22812313.pdf" TargetMode="External"/><Relationship Id="rId7" Type="http://purl.oclc.org/ooxml/officeDocument/relationships/hyperlink" Target="https://files.diariodarepublica.pt/2s/2024/10/199000000/0018200183.pdf" TargetMode="External"/><Relationship Id="rId2" Type="http://purl.oclc.org/ooxml/officeDocument/relationships/hyperlink" Target="https://files.diariodarepublica.pt/1s/2018/08/15700/0414704182.pdf" TargetMode="External"/><Relationship Id="rId1" Type="http://purl.oclc.org/ooxml/officeDocument/relationships/hyperlink" Target="https://files.diariodarepublica.pt/2s/2024/08/150000000/0015400156.pdf" TargetMode="External"/><Relationship Id="rId6" Type="http://purl.oclc.org/ooxml/officeDocument/relationships/hyperlink" Target="https://files.diariodarepublica.pt/2s/2024/07/130000000/0010900109.pdf" TargetMode="External"/><Relationship Id="rId5" Type="http://purl.oclc.org/ooxml/officeDocument/relationships/hyperlink" Target="https://files.diariodarepublica.pt/2s/2024/07/139000000/0020800209.pdf" TargetMode="External"/><Relationship Id="rId10" Type="http://purl.oclc.org/ooxml/officeDocument/relationships/printerSettings" Target="../printerSettings/printerSettings1.bin"/><Relationship Id="rId4" Type="http://purl.oclc.org/ooxml/officeDocument/relationships/hyperlink" Target="https://files.diariodarepublica.pt/2s/2023/05/088000000/0009500095.pdf" TargetMode="External"/><Relationship Id="rId9" Type="http://purl.oclc.org/ooxml/officeDocument/relationships/hyperlink" Target="https://files.diariodarepublica.pt/1s/2007/09/17400/0635806389.pdf" TargetMode="External"/></Relationships>
</file>

<file path=xl/worksheets/_rels/sheet10.xml.rels><?xml version="1.0" encoding="UTF-8" standalone="yes"?>
<Relationships xmlns="http://schemas.openxmlformats.org/package/2006/relationships"><Relationship Id="rId2" Type="http://purl.oclc.org/ooxml/officeDocument/relationships/table" Target="../tables/table6.xml"/><Relationship Id="rId1" Type="http://purl.oclc.org/ooxml/officeDocument/relationships/printerSettings" Target="../printerSettings/printerSettings9.bin"/></Relationships>
</file>

<file path=xl/worksheets/_rels/sheet11.xml.rels><?xml version="1.0" encoding="UTF-8" standalone="yes"?>
<Relationships xmlns="http://schemas.openxmlformats.org/package/2006/relationships"><Relationship Id="rId2" Type="http://purl.oclc.org/ooxml/officeDocument/relationships/table" Target="../tables/table7.xml"/><Relationship Id="rId1" Type="http://purl.oclc.org/ooxml/officeDocument/relationships/printerSettings" Target="../printerSettings/printerSettings10.bin"/></Relationships>
</file>

<file path=xl/worksheets/_rels/sheet12.xml.rels><?xml version="1.0" encoding="UTF-8" standalone="yes"?>
<Relationships xmlns="http://schemas.openxmlformats.org/package/2006/relationships"><Relationship Id="rId2" Type="http://purl.oclc.org/ooxml/officeDocument/relationships/table" Target="../tables/table8.xml"/><Relationship Id="rId1" Type="http://purl.oclc.org/ooxml/officeDocument/relationships/printerSettings" Target="../printerSettings/printerSettings11.bin"/></Relationships>
</file>

<file path=xl/worksheets/_rels/sheet13.xml.rels><?xml version="1.0" encoding="UTF-8" standalone="yes"?>
<Relationships xmlns="http://schemas.openxmlformats.org/package/2006/relationships"><Relationship Id="rId2" Type="http://purl.oclc.org/ooxml/officeDocument/relationships/table" Target="../tables/table9.xml"/><Relationship Id="rId1" Type="http://purl.oclc.org/ooxml/officeDocument/relationships/printerSettings" Target="../printerSettings/printerSettings12.bin"/></Relationships>
</file>

<file path=xl/worksheets/_rels/sheet14.xml.rels><?xml version="1.0" encoding="UTF-8" standalone="yes"?>
<Relationships xmlns="http://schemas.openxmlformats.org/package/2006/relationships"><Relationship Id="rId2" Type="http://purl.oclc.org/ooxml/officeDocument/relationships/table" Target="../tables/table10.xml"/><Relationship Id="rId1" Type="http://purl.oclc.org/ooxml/officeDocument/relationships/printerSettings" Target="../printerSettings/printerSettings13.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2.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hyperlink" Target="https://wwwcdn.dges.gov.pt/sites/default/files/18_04_2024_v01.1_manual_p2.pdf"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5.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_rels/sheet6.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6.bin"/></Relationships>
</file>

<file path=xl/worksheets/_rels/sheet8.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7.bin"/></Relationships>
</file>

<file path=xl/worksheets/_rels/sheet9.xml.rels><?xml version="1.0" encoding="UTF-8" standalone="yes"?>
<Relationships xmlns="http://schemas.openxmlformats.org/package/2006/relationships"><Relationship Id="rId2" Type="http://purl.oclc.org/ooxml/officeDocument/relationships/table" Target="../tables/table5.xml"/><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A86E4-EB30-4A87-9E25-853692C52BD3}">
  <sheetPr>
    <tabColor theme="0" tint="-0.34998626667073579"/>
  </sheetPr>
  <dimension ref="A1:G52"/>
  <sheetViews>
    <sheetView tabSelected="1" zoomScaleNormal="100" workbookViewId="0">
      <selection activeCell="B13" sqref="B13:D13"/>
    </sheetView>
  </sheetViews>
  <sheetFormatPr defaultRowHeight="12" x14ac:dyDescent="0.2"/>
  <cols>
    <col min="1" max="1" width="6.28515625" style="206" customWidth="1"/>
    <col min="2" max="2" width="23.7109375" style="207" customWidth="1"/>
    <col min="3" max="3" width="6" style="207" customWidth="1"/>
    <col min="4" max="4" width="105.7109375" style="206" customWidth="1"/>
    <col min="5" max="258" width="9.28515625" style="206"/>
    <col min="259" max="259" width="3" style="206" customWidth="1"/>
    <col min="260" max="260" width="85" style="206" customWidth="1"/>
    <col min="261" max="514" width="9.28515625" style="206"/>
    <col min="515" max="515" width="3" style="206" customWidth="1"/>
    <col min="516" max="516" width="85" style="206" customWidth="1"/>
    <col min="517" max="770" width="9.28515625" style="206"/>
    <col min="771" max="771" width="3" style="206" customWidth="1"/>
    <col min="772" max="772" width="85" style="206" customWidth="1"/>
    <col min="773" max="1026" width="9.28515625" style="206"/>
    <col min="1027" max="1027" width="3" style="206" customWidth="1"/>
    <col min="1028" max="1028" width="85" style="206" customWidth="1"/>
    <col min="1029" max="1282" width="9.28515625" style="206"/>
    <col min="1283" max="1283" width="3" style="206" customWidth="1"/>
    <col min="1284" max="1284" width="85" style="206" customWidth="1"/>
    <col min="1285" max="1538" width="9.28515625" style="206"/>
    <col min="1539" max="1539" width="3" style="206" customWidth="1"/>
    <col min="1540" max="1540" width="85" style="206" customWidth="1"/>
    <col min="1541" max="1794" width="9.28515625" style="206"/>
    <col min="1795" max="1795" width="3" style="206" customWidth="1"/>
    <col min="1796" max="1796" width="85" style="206" customWidth="1"/>
    <col min="1797" max="2050" width="9.28515625" style="206"/>
    <col min="2051" max="2051" width="3" style="206" customWidth="1"/>
    <col min="2052" max="2052" width="85" style="206" customWidth="1"/>
    <col min="2053" max="2306" width="9.28515625" style="206"/>
    <col min="2307" max="2307" width="3" style="206" customWidth="1"/>
    <col min="2308" max="2308" width="85" style="206" customWidth="1"/>
    <col min="2309" max="2562" width="9.28515625" style="206"/>
    <col min="2563" max="2563" width="3" style="206" customWidth="1"/>
    <col min="2564" max="2564" width="85" style="206" customWidth="1"/>
    <col min="2565" max="2818" width="9.28515625" style="206"/>
    <col min="2819" max="2819" width="3" style="206" customWidth="1"/>
    <col min="2820" max="2820" width="85" style="206" customWidth="1"/>
    <col min="2821" max="3074" width="9.28515625" style="206"/>
    <col min="3075" max="3075" width="3" style="206" customWidth="1"/>
    <col min="3076" max="3076" width="85" style="206" customWidth="1"/>
    <col min="3077" max="3330" width="9.28515625" style="206"/>
    <col min="3331" max="3331" width="3" style="206" customWidth="1"/>
    <col min="3332" max="3332" width="85" style="206" customWidth="1"/>
    <col min="3333" max="3586" width="9.28515625" style="206"/>
    <col min="3587" max="3587" width="3" style="206" customWidth="1"/>
    <col min="3588" max="3588" width="85" style="206" customWidth="1"/>
    <col min="3589" max="3842" width="9.28515625" style="206"/>
    <col min="3843" max="3843" width="3" style="206" customWidth="1"/>
    <col min="3844" max="3844" width="85" style="206" customWidth="1"/>
    <col min="3845" max="4098" width="9.28515625" style="206"/>
    <col min="4099" max="4099" width="3" style="206" customWidth="1"/>
    <col min="4100" max="4100" width="85" style="206" customWidth="1"/>
    <col min="4101" max="4354" width="9.28515625" style="206"/>
    <col min="4355" max="4355" width="3" style="206" customWidth="1"/>
    <col min="4356" max="4356" width="85" style="206" customWidth="1"/>
    <col min="4357" max="4610" width="9.28515625" style="206"/>
    <col min="4611" max="4611" width="3" style="206" customWidth="1"/>
    <col min="4612" max="4612" width="85" style="206" customWidth="1"/>
    <col min="4613" max="4866" width="9.28515625" style="206"/>
    <col min="4867" max="4867" width="3" style="206" customWidth="1"/>
    <col min="4868" max="4868" width="85" style="206" customWidth="1"/>
    <col min="4869" max="5122" width="9.28515625" style="206"/>
    <col min="5123" max="5123" width="3" style="206" customWidth="1"/>
    <col min="5124" max="5124" width="85" style="206" customWidth="1"/>
    <col min="5125" max="5378" width="9.28515625" style="206"/>
    <col min="5379" max="5379" width="3" style="206" customWidth="1"/>
    <col min="5380" max="5380" width="85" style="206" customWidth="1"/>
    <col min="5381" max="5634" width="9.28515625" style="206"/>
    <col min="5635" max="5635" width="3" style="206" customWidth="1"/>
    <col min="5636" max="5636" width="85" style="206" customWidth="1"/>
    <col min="5637" max="5890" width="9.28515625" style="206"/>
    <col min="5891" max="5891" width="3" style="206" customWidth="1"/>
    <col min="5892" max="5892" width="85" style="206" customWidth="1"/>
    <col min="5893" max="6146" width="9.28515625" style="206"/>
    <col min="6147" max="6147" width="3" style="206" customWidth="1"/>
    <col min="6148" max="6148" width="85" style="206" customWidth="1"/>
    <col min="6149" max="6402" width="9.28515625" style="206"/>
    <col min="6403" max="6403" width="3" style="206" customWidth="1"/>
    <col min="6404" max="6404" width="85" style="206" customWidth="1"/>
    <col min="6405" max="6658" width="9.28515625" style="206"/>
    <col min="6659" max="6659" width="3" style="206" customWidth="1"/>
    <col min="6660" max="6660" width="85" style="206" customWidth="1"/>
    <col min="6661" max="6914" width="9.28515625" style="206"/>
    <col min="6915" max="6915" width="3" style="206" customWidth="1"/>
    <col min="6916" max="6916" width="85" style="206" customWidth="1"/>
    <col min="6917" max="7170" width="9.28515625" style="206"/>
    <col min="7171" max="7171" width="3" style="206" customWidth="1"/>
    <col min="7172" max="7172" width="85" style="206" customWidth="1"/>
    <col min="7173" max="7426" width="9.28515625" style="206"/>
    <col min="7427" max="7427" width="3" style="206" customWidth="1"/>
    <col min="7428" max="7428" width="85" style="206" customWidth="1"/>
    <col min="7429" max="7682" width="9.28515625" style="206"/>
    <col min="7683" max="7683" width="3" style="206" customWidth="1"/>
    <col min="7684" max="7684" width="85" style="206" customWidth="1"/>
    <col min="7685" max="7938" width="9.28515625" style="206"/>
    <col min="7939" max="7939" width="3" style="206" customWidth="1"/>
    <col min="7940" max="7940" width="85" style="206" customWidth="1"/>
    <col min="7941" max="8194" width="9.28515625" style="206"/>
    <col min="8195" max="8195" width="3" style="206" customWidth="1"/>
    <col min="8196" max="8196" width="85" style="206" customWidth="1"/>
    <col min="8197" max="8450" width="9.28515625" style="206"/>
    <col min="8451" max="8451" width="3" style="206" customWidth="1"/>
    <col min="8452" max="8452" width="85" style="206" customWidth="1"/>
    <col min="8453" max="8706" width="9.28515625" style="206"/>
    <col min="8707" max="8707" width="3" style="206" customWidth="1"/>
    <col min="8708" max="8708" width="85" style="206" customWidth="1"/>
    <col min="8709" max="8962" width="9.28515625" style="206"/>
    <col min="8963" max="8963" width="3" style="206" customWidth="1"/>
    <col min="8964" max="8964" width="85" style="206" customWidth="1"/>
    <col min="8965" max="9218" width="9.28515625" style="206"/>
    <col min="9219" max="9219" width="3" style="206" customWidth="1"/>
    <col min="9220" max="9220" width="85" style="206" customWidth="1"/>
    <col min="9221" max="9474" width="9.28515625" style="206"/>
    <col min="9475" max="9475" width="3" style="206" customWidth="1"/>
    <col min="9476" max="9476" width="85" style="206" customWidth="1"/>
    <col min="9477" max="9730" width="9.28515625" style="206"/>
    <col min="9731" max="9731" width="3" style="206" customWidth="1"/>
    <col min="9732" max="9732" width="85" style="206" customWidth="1"/>
    <col min="9733" max="9986" width="9.28515625" style="206"/>
    <col min="9987" max="9987" width="3" style="206" customWidth="1"/>
    <col min="9988" max="9988" width="85" style="206" customWidth="1"/>
    <col min="9989" max="10242" width="9.28515625" style="206"/>
    <col min="10243" max="10243" width="3" style="206" customWidth="1"/>
    <col min="10244" max="10244" width="85" style="206" customWidth="1"/>
    <col min="10245" max="10498" width="9.28515625" style="206"/>
    <col min="10499" max="10499" width="3" style="206" customWidth="1"/>
    <col min="10500" max="10500" width="85" style="206" customWidth="1"/>
    <col min="10501" max="10754" width="9.28515625" style="206"/>
    <col min="10755" max="10755" width="3" style="206" customWidth="1"/>
    <col min="10756" max="10756" width="85" style="206" customWidth="1"/>
    <col min="10757" max="11010" width="9.28515625" style="206"/>
    <col min="11011" max="11011" width="3" style="206" customWidth="1"/>
    <col min="11012" max="11012" width="85" style="206" customWidth="1"/>
    <col min="11013" max="11266" width="9.28515625" style="206"/>
    <col min="11267" max="11267" width="3" style="206" customWidth="1"/>
    <col min="11268" max="11268" width="85" style="206" customWidth="1"/>
    <col min="11269" max="11522" width="9.28515625" style="206"/>
    <col min="11523" max="11523" width="3" style="206" customWidth="1"/>
    <col min="11524" max="11524" width="85" style="206" customWidth="1"/>
    <col min="11525" max="11778" width="9.28515625" style="206"/>
    <col min="11779" max="11779" width="3" style="206" customWidth="1"/>
    <col min="11780" max="11780" width="85" style="206" customWidth="1"/>
    <col min="11781" max="12034" width="9.28515625" style="206"/>
    <col min="12035" max="12035" width="3" style="206" customWidth="1"/>
    <col min="12036" max="12036" width="85" style="206" customWidth="1"/>
    <col min="12037" max="12290" width="9.28515625" style="206"/>
    <col min="12291" max="12291" width="3" style="206" customWidth="1"/>
    <col min="12292" max="12292" width="85" style="206" customWidth="1"/>
    <col min="12293" max="12546" width="9.28515625" style="206"/>
    <col min="12547" max="12547" width="3" style="206" customWidth="1"/>
    <col min="12548" max="12548" width="85" style="206" customWidth="1"/>
    <col min="12549" max="12802" width="9.28515625" style="206"/>
    <col min="12803" max="12803" width="3" style="206" customWidth="1"/>
    <col min="12804" max="12804" width="85" style="206" customWidth="1"/>
    <col min="12805" max="13058" width="9.28515625" style="206"/>
    <col min="13059" max="13059" width="3" style="206" customWidth="1"/>
    <col min="13060" max="13060" width="85" style="206" customWidth="1"/>
    <col min="13061" max="13314" width="9.28515625" style="206"/>
    <col min="13315" max="13315" width="3" style="206" customWidth="1"/>
    <col min="13316" max="13316" width="85" style="206" customWidth="1"/>
    <col min="13317" max="13570" width="9.28515625" style="206"/>
    <col min="13571" max="13571" width="3" style="206" customWidth="1"/>
    <col min="13572" max="13572" width="85" style="206" customWidth="1"/>
    <col min="13573" max="13826" width="9.28515625" style="206"/>
    <col min="13827" max="13827" width="3" style="206" customWidth="1"/>
    <col min="13828" max="13828" width="85" style="206" customWidth="1"/>
    <col min="13829" max="14082" width="9.28515625" style="206"/>
    <col min="14083" max="14083" width="3" style="206" customWidth="1"/>
    <col min="14084" max="14084" width="85" style="206" customWidth="1"/>
    <col min="14085" max="14338" width="9.28515625" style="206"/>
    <col min="14339" max="14339" width="3" style="206" customWidth="1"/>
    <col min="14340" max="14340" width="85" style="206" customWidth="1"/>
    <col min="14341" max="14594" width="9.28515625" style="206"/>
    <col min="14595" max="14595" width="3" style="206" customWidth="1"/>
    <col min="14596" max="14596" width="85" style="206" customWidth="1"/>
    <col min="14597" max="14850" width="9.28515625" style="206"/>
    <col min="14851" max="14851" width="3" style="206" customWidth="1"/>
    <col min="14852" max="14852" width="85" style="206" customWidth="1"/>
    <col min="14853" max="15106" width="9.28515625" style="206"/>
    <col min="15107" max="15107" width="3" style="206" customWidth="1"/>
    <col min="15108" max="15108" width="85" style="206" customWidth="1"/>
    <col min="15109" max="15362" width="9.28515625" style="206"/>
    <col min="15363" max="15363" width="3" style="206" customWidth="1"/>
    <col min="15364" max="15364" width="85" style="206" customWidth="1"/>
    <col min="15365" max="15618" width="9.28515625" style="206"/>
    <col min="15619" max="15619" width="3" style="206" customWidth="1"/>
    <col min="15620" max="15620" width="85" style="206" customWidth="1"/>
    <col min="15621" max="15874" width="9.28515625" style="206"/>
    <col min="15875" max="15875" width="3" style="206" customWidth="1"/>
    <col min="15876" max="15876" width="85" style="206" customWidth="1"/>
    <col min="15877" max="16130" width="9.28515625" style="206"/>
    <col min="16131" max="16131" width="3" style="206" customWidth="1"/>
    <col min="16132" max="16132" width="85" style="206" customWidth="1"/>
    <col min="16133" max="16384" width="9.28515625" style="206"/>
  </cols>
  <sheetData>
    <row r="1" spans="1:4" ht="13.9" customHeight="1" x14ac:dyDescent="0.2">
      <c r="B1" s="211"/>
      <c r="C1" s="206"/>
    </row>
    <row r="2" spans="1:4" ht="13.9" customHeight="1" x14ac:dyDescent="0.2">
      <c r="B2" s="211"/>
      <c r="C2" s="209" t="s">
        <v>345</v>
      </c>
      <c r="D2" s="210" t="s">
        <v>351</v>
      </c>
    </row>
    <row r="3" spans="1:4" ht="13.9" customHeight="1" x14ac:dyDescent="0.2">
      <c r="B3" s="211"/>
      <c r="C3" s="209" t="s">
        <v>302</v>
      </c>
      <c r="D3" s="210" t="s">
        <v>346</v>
      </c>
    </row>
    <row r="4" spans="1:4" ht="13.9" customHeight="1" x14ac:dyDescent="0.2">
      <c r="B4" s="211"/>
      <c r="C4" s="209" t="s">
        <v>304</v>
      </c>
      <c r="D4" s="210" t="s">
        <v>347</v>
      </c>
    </row>
    <row r="5" spans="1:4" ht="13.9" customHeight="1" x14ac:dyDescent="0.2">
      <c r="B5" s="211"/>
      <c r="C5" s="209" t="s">
        <v>344</v>
      </c>
      <c r="D5" s="210" t="s">
        <v>352</v>
      </c>
    </row>
    <row r="6" spans="1:4" ht="13.9" customHeight="1" x14ac:dyDescent="0.2">
      <c r="B6" s="211"/>
      <c r="C6" s="212" t="s">
        <v>303</v>
      </c>
      <c r="D6" s="213" t="s">
        <v>348</v>
      </c>
    </row>
    <row r="7" spans="1:4" ht="13.9" customHeight="1" x14ac:dyDescent="0.2">
      <c r="B7" s="211"/>
      <c r="C7" s="209" t="s">
        <v>365</v>
      </c>
      <c r="D7" s="210" t="s">
        <v>366</v>
      </c>
    </row>
    <row r="8" spans="1:4" ht="13.9" customHeight="1" x14ac:dyDescent="0.2">
      <c r="B8" s="206"/>
      <c r="C8" s="209" t="s">
        <v>306</v>
      </c>
      <c r="D8" s="210" t="s">
        <v>350</v>
      </c>
    </row>
    <row r="9" spans="1:4" ht="13.9" customHeight="1" x14ac:dyDescent="0.2">
      <c r="B9" s="209"/>
      <c r="C9" s="237" t="s">
        <v>367</v>
      </c>
      <c r="D9" s="210" t="s">
        <v>368</v>
      </c>
    </row>
    <row r="10" spans="1:4" ht="13.9" customHeight="1" x14ac:dyDescent="0.2">
      <c r="B10" s="211"/>
      <c r="C10" s="209" t="s">
        <v>305</v>
      </c>
      <c r="D10" s="210" t="s">
        <v>349</v>
      </c>
    </row>
    <row r="11" spans="1:4" ht="13.9" customHeight="1" x14ac:dyDescent="0.2">
      <c r="B11" s="209"/>
      <c r="C11" s="206"/>
    </row>
    <row r="12" spans="1:4" x14ac:dyDescent="0.2">
      <c r="A12" s="178"/>
      <c r="B12" s="177"/>
      <c r="C12" s="179"/>
      <c r="D12" s="176"/>
    </row>
    <row r="13" spans="1:4" ht="33.75" customHeight="1" x14ac:dyDescent="0.2">
      <c r="A13" s="178"/>
      <c r="B13" s="278" t="s">
        <v>0</v>
      </c>
      <c r="C13" s="278"/>
      <c r="D13" s="278"/>
    </row>
    <row r="14" spans="1:4" ht="18" customHeight="1" x14ac:dyDescent="0.2">
      <c r="A14" s="178"/>
      <c r="B14" s="277" t="s">
        <v>1</v>
      </c>
      <c r="C14" s="277"/>
      <c r="D14" s="277"/>
    </row>
    <row r="15" spans="1:4" ht="171" customHeight="1" x14ac:dyDescent="0.2">
      <c r="A15" s="180"/>
      <c r="B15" s="181" t="s">
        <v>239</v>
      </c>
      <c r="C15" s="182"/>
      <c r="D15" s="183" t="s">
        <v>238</v>
      </c>
    </row>
    <row r="16" spans="1:4" ht="27.75" customHeight="1" x14ac:dyDescent="0.2">
      <c r="A16" s="184"/>
      <c r="B16" s="185" t="s">
        <v>241</v>
      </c>
      <c r="C16" s="186"/>
      <c r="D16" s="186" t="s">
        <v>240</v>
      </c>
    </row>
    <row r="17" spans="1:7" ht="216" customHeight="1" x14ac:dyDescent="0.2">
      <c r="A17" s="184"/>
      <c r="B17" s="185" t="s">
        <v>242</v>
      </c>
      <c r="C17" s="186"/>
      <c r="D17" s="187" t="s">
        <v>354</v>
      </c>
    </row>
    <row r="18" spans="1:7" ht="54" customHeight="1" x14ac:dyDescent="0.2">
      <c r="A18" s="188"/>
      <c r="B18" s="189" t="s">
        <v>243</v>
      </c>
      <c r="C18" s="190"/>
      <c r="D18" s="191" t="s">
        <v>339</v>
      </c>
    </row>
    <row r="19" spans="1:7" ht="18" customHeight="1" x14ac:dyDescent="0.2">
      <c r="A19" s="178"/>
      <c r="B19" s="277" t="s">
        <v>4</v>
      </c>
      <c r="C19" s="277"/>
      <c r="D19" s="277"/>
    </row>
    <row r="20" spans="1:7" ht="20.25" customHeight="1" x14ac:dyDescent="0.2">
      <c r="A20" s="178"/>
      <c r="B20" s="276" t="s">
        <v>5</v>
      </c>
      <c r="C20" s="276"/>
      <c r="D20" s="276"/>
    </row>
    <row r="21" spans="1:7" ht="68.25" customHeight="1" x14ac:dyDescent="0.2">
      <c r="A21" s="178"/>
      <c r="B21" s="185" t="s">
        <v>244</v>
      </c>
      <c r="C21" s="186"/>
      <c r="D21" s="192" t="s">
        <v>245</v>
      </c>
    </row>
    <row r="22" spans="1:7" ht="80.25" customHeight="1" x14ac:dyDescent="0.2">
      <c r="A22" s="178"/>
      <c r="B22" s="193" t="s">
        <v>247</v>
      </c>
      <c r="C22" s="194"/>
      <c r="D22" s="187" t="s">
        <v>246</v>
      </c>
    </row>
    <row r="23" spans="1:7" ht="34.5" customHeight="1" x14ac:dyDescent="0.2">
      <c r="A23" s="178"/>
      <c r="B23" s="193" t="s">
        <v>249</v>
      </c>
      <c r="C23" s="194"/>
      <c r="D23" s="187" t="s">
        <v>248</v>
      </c>
    </row>
    <row r="24" spans="1:7" ht="72.75" customHeight="1" x14ac:dyDescent="0.2">
      <c r="A24" s="178"/>
      <c r="B24" s="193" t="s">
        <v>251</v>
      </c>
      <c r="C24" s="194"/>
      <c r="D24" s="187" t="s">
        <v>250</v>
      </c>
    </row>
    <row r="25" spans="1:7" ht="46.5" customHeight="1" x14ac:dyDescent="0.2">
      <c r="A25" s="178"/>
      <c r="B25" s="185" t="s">
        <v>253</v>
      </c>
      <c r="C25" s="194"/>
      <c r="D25" s="187" t="s">
        <v>252</v>
      </c>
    </row>
    <row r="26" spans="1:7" ht="66" customHeight="1" x14ac:dyDescent="0.2">
      <c r="A26" s="178"/>
      <c r="B26" s="185" t="s">
        <v>255</v>
      </c>
      <c r="C26" s="186"/>
      <c r="D26" s="187" t="s">
        <v>254</v>
      </c>
    </row>
    <row r="27" spans="1:7" ht="21.75" customHeight="1" x14ac:dyDescent="0.2">
      <c r="A27" s="178"/>
      <c r="B27" s="193" t="s">
        <v>257</v>
      </c>
      <c r="C27" s="194"/>
      <c r="D27" s="187" t="s">
        <v>256</v>
      </c>
    </row>
    <row r="28" spans="1:7" ht="86.25" customHeight="1" x14ac:dyDescent="0.2">
      <c r="A28" s="178"/>
      <c r="B28" s="185" t="s">
        <v>259</v>
      </c>
      <c r="C28" s="186"/>
      <c r="D28" s="187" t="s">
        <v>258</v>
      </c>
    </row>
    <row r="29" spans="1:7" ht="60.75" customHeight="1" x14ac:dyDescent="0.2">
      <c r="A29" s="178"/>
      <c r="B29" s="185" t="s">
        <v>293</v>
      </c>
      <c r="C29" s="186"/>
      <c r="D29" s="187" t="s">
        <v>262</v>
      </c>
    </row>
    <row r="30" spans="1:7" ht="56.25" customHeight="1" x14ac:dyDescent="0.2">
      <c r="A30" s="178"/>
      <c r="B30" s="185" t="s">
        <v>264</v>
      </c>
      <c r="C30" s="186"/>
      <c r="D30" s="187" t="s">
        <v>263</v>
      </c>
    </row>
    <row r="31" spans="1:7" ht="106.5" customHeight="1" x14ac:dyDescent="0.2">
      <c r="A31" s="178"/>
      <c r="B31" s="195" t="s">
        <v>266</v>
      </c>
      <c r="C31" s="190"/>
      <c r="D31" s="196" t="s">
        <v>265</v>
      </c>
      <c r="G31" s="206" t="s">
        <v>343</v>
      </c>
    </row>
    <row r="32" spans="1:7" ht="18" customHeight="1" x14ac:dyDescent="0.2">
      <c r="A32" s="178"/>
      <c r="B32" s="277" t="s">
        <v>340</v>
      </c>
      <c r="C32" s="277"/>
      <c r="D32" s="277"/>
    </row>
    <row r="33" spans="1:4" s="208" customFormat="1" ht="40.15" customHeight="1" x14ac:dyDescent="0.2">
      <c r="A33" s="200"/>
      <c r="B33" s="197" t="s">
        <v>2</v>
      </c>
      <c r="C33" s="198"/>
      <c r="D33" s="199" t="s">
        <v>341</v>
      </c>
    </row>
    <row r="34" spans="1:4" s="208" customFormat="1" ht="34.15" customHeight="1" x14ac:dyDescent="0.2">
      <c r="A34" s="200"/>
      <c r="B34" s="193" t="s">
        <v>3</v>
      </c>
      <c r="C34" s="194"/>
      <c r="D34" s="187" t="s">
        <v>342</v>
      </c>
    </row>
    <row r="35" spans="1:4" ht="18" customHeight="1" x14ac:dyDescent="0.2">
      <c r="A35" s="178"/>
      <c r="B35" s="277" t="s">
        <v>322</v>
      </c>
      <c r="C35" s="277"/>
      <c r="D35" s="277"/>
    </row>
    <row r="36" spans="1:4" s="208" customFormat="1" ht="69" customHeight="1" x14ac:dyDescent="0.2">
      <c r="A36" s="200"/>
      <c r="B36" s="181" t="s">
        <v>268</v>
      </c>
      <c r="C36" s="182"/>
      <c r="D36" s="183" t="s">
        <v>267</v>
      </c>
    </row>
    <row r="37" spans="1:4" s="208" customFormat="1" ht="253.5" customHeight="1" x14ac:dyDescent="0.2">
      <c r="A37" s="200"/>
      <c r="B37" s="193" t="s">
        <v>269</v>
      </c>
      <c r="C37" s="194"/>
      <c r="D37" s="187" t="s">
        <v>270</v>
      </c>
    </row>
    <row r="38" spans="1:4" s="208" customFormat="1" ht="21.75" customHeight="1" x14ac:dyDescent="0.2">
      <c r="A38" s="200"/>
      <c r="B38" s="193" t="s">
        <v>353</v>
      </c>
      <c r="C38" s="194"/>
      <c r="D38" s="187" t="s">
        <v>271</v>
      </c>
    </row>
    <row r="39" spans="1:4" s="208" customFormat="1" ht="94.5" customHeight="1" x14ac:dyDescent="0.2">
      <c r="A39" s="200"/>
      <c r="B39" s="185" t="s">
        <v>272</v>
      </c>
      <c r="C39" s="194"/>
      <c r="D39" s="187" t="s">
        <v>274</v>
      </c>
    </row>
    <row r="40" spans="1:4" s="208" customFormat="1" ht="118.5" customHeight="1" x14ac:dyDescent="0.2">
      <c r="A40" s="200"/>
      <c r="B40" s="195" t="s">
        <v>273</v>
      </c>
      <c r="C40" s="190"/>
      <c r="D40" s="196" t="s">
        <v>275</v>
      </c>
    </row>
    <row r="41" spans="1:4" ht="18" customHeight="1" x14ac:dyDescent="0.2">
      <c r="A41" s="178"/>
      <c r="B41" s="275" t="s">
        <v>292</v>
      </c>
      <c r="C41" s="275"/>
      <c r="D41" s="275"/>
    </row>
    <row r="42" spans="1:4" s="208" customFormat="1" ht="129" customHeight="1" x14ac:dyDescent="0.2">
      <c r="A42" s="200"/>
      <c r="B42" s="201" t="s">
        <v>277</v>
      </c>
      <c r="C42" s="202"/>
      <c r="D42" s="183" t="s">
        <v>276</v>
      </c>
    </row>
    <row r="43" spans="1:4" s="208" customFormat="1" ht="32.25" customHeight="1" x14ac:dyDescent="0.2">
      <c r="A43" s="200"/>
      <c r="B43" s="193" t="s">
        <v>279</v>
      </c>
      <c r="C43" s="194"/>
      <c r="D43" s="187" t="s">
        <v>278</v>
      </c>
    </row>
    <row r="44" spans="1:4" s="208" customFormat="1" ht="61.5" customHeight="1" x14ac:dyDescent="0.2">
      <c r="A44" s="200"/>
      <c r="B44" s="193" t="s">
        <v>280</v>
      </c>
      <c r="C44" s="194"/>
      <c r="D44" s="187" t="s">
        <v>281</v>
      </c>
    </row>
    <row r="45" spans="1:4" s="208" customFormat="1" ht="169.5" customHeight="1" x14ac:dyDescent="0.2">
      <c r="A45" s="200"/>
      <c r="B45" s="193" t="s">
        <v>283</v>
      </c>
      <c r="C45" s="194"/>
      <c r="D45" s="187" t="s">
        <v>282</v>
      </c>
    </row>
    <row r="46" spans="1:4" s="208" customFormat="1" ht="83.25" customHeight="1" x14ac:dyDescent="0.2">
      <c r="A46" s="200"/>
      <c r="B46" s="193" t="s">
        <v>285</v>
      </c>
      <c r="C46" s="194"/>
      <c r="D46" s="187" t="s">
        <v>284</v>
      </c>
    </row>
    <row r="47" spans="1:4" s="208" customFormat="1" ht="215.25" customHeight="1" x14ac:dyDescent="0.2">
      <c r="A47" s="200"/>
      <c r="B47" s="193" t="s">
        <v>287</v>
      </c>
      <c r="C47" s="194"/>
      <c r="D47" s="187" t="s">
        <v>286</v>
      </c>
    </row>
    <row r="48" spans="1:4" s="208" customFormat="1" ht="89.25" customHeight="1" x14ac:dyDescent="0.2">
      <c r="A48" s="200"/>
      <c r="B48" s="193" t="s">
        <v>289</v>
      </c>
      <c r="C48" s="194"/>
      <c r="D48" s="187" t="s">
        <v>288</v>
      </c>
    </row>
    <row r="49" spans="1:4" s="208" customFormat="1" ht="28.5" customHeight="1" x14ac:dyDescent="0.2">
      <c r="A49" s="200"/>
      <c r="B49" s="193" t="s">
        <v>291</v>
      </c>
      <c r="C49" s="194"/>
      <c r="D49" s="187" t="s">
        <v>290</v>
      </c>
    </row>
    <row r="50" spans="1:4" s="208" customFormat="1" ht="12.75" x14ac:dyDescent="0.2">
      <c r="A50" s="200"/>
      <c r="B50" s="203"/>
      <c r="C50" s="203"/>
      <c r="D50" s="204"/>
    </row>
    <row r="51" spans="1:4" s="208" customFormat="1" ht="12.75" x14ac:dyDescent="0.2">
      <c r="A51" s="200"/>
      <c r="B51" s="198"/>
      <c r="C51" s="198"/>
      <c r="D51" s="205"/>
    </row>
    <row r="52" spans="1:4" s="208" customFormat="1" ht="12.75" x14ac:dyDescent="0.2">
      <c r="A52" s="200"/>
      <c r="B52" s="198"/>
      <c r="C52" s="198"/>
      <c r="D52" s="205"/>
    </row>
  </sheetData>
  <sheetProtection algorithmName="SHA-512" hashValue="VgfPu7H+sxj8/xO1d3976rlwPcFgnxWkN5h37hNpL6SmwhGi9JDihiNUjnYOZcdTqQfAz+J+dYRrx5qRntGQoA==" saltValue="jvGjF5+Gy6Yw5vQ9dNgHgQ==" spinCount="100000" sheet="1" selectLockedCells="1"/>
  <mergeCells count="7">
    <mergeCell ref="B41:D41"/>
    <mergeCell ref="B20:D20"/>
    <mergeCell ref="B32:D32"/>
    <mergeCell ref="B13:D13"/>
    <mergeCell ref="B14:D14"/>
    <mergeCell ref="B19:D19"/>
    <mergeCell ref="B35:D35"/>
  </mergeCells>
  <hyperlinks>
    <hyperlink ref="C3" r:id="rId1" xr:uid="{C681E211-8BF2-416F-9F6C-E6D53FAFCD8C}"/>
    <hyperlink ref="C8" r:id="rId2" xr:uid="{BE2E5854-A897-45F0-A0EF-F710111C27BE}"/>
    <hyperlink ref="C10" r:id="rId3" xr:uid="{12A0E5CE-A3A4-4DAE-AF71-C87684BC821A}"/>
    <hyperlink ref="C6" r:id="rId4" display="https://files.diariodarepublica.pt/2s/2023/05/088000000/0009500095.pdf" xr:uid="{2FCD4F0D-0A07-487D-940F-AB58B8DE2AD9}"/>
    <hyperlink ref="C4" r:id="rId5" xr:uid="{DFCA7AA2-6F76-41BB-8E08-599BBB176ADB}"/>
    <hyperlink ref="C5" r:id="rId6" xr:uid="{B073997E-D7F1-4B95-8BF7-9A9BD51E3AAD}"/>
    <hyperlink ref="C2" r:id="rId7" xr:uid="{D8612B4E-6898-454F-94CB-896BE0A264A2}"/>
    <hyperlink ref="C7" r:id="rId8" xr:uid="{1AD9786C-6369-462F-AC56-6F3E74D4A7D4}"/>
    <hyperlink ref="C9" r:id="rId9" xr:uid="{6891160B-717E-40B6-9941-FD59F7977069}"/>
  </hyperlinks>
  <pageMargins left="0.7" right="0.7" top="0.75" bottom="0.75" header="0.3" footer="0.3"/>
  <pageSetup paperSize="9" orientation="portrait" horizontalDpi="1200" verticalDpi="1200" r:id="rId10"/>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4C7D3-E6A8-4CEA-BBD6-03E89347B690}">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42578125" style="122" customWidth="1"/>
    <col min="5" max="5" width="54.7109375" style="122" customWidth="1"/>
    <col min="6" max="6" width="10.5703125" style="122" customWidth="1"/>
    <col min="7" max="7" width="11.28515625" style="122" customWidth="1"/>
    <col min="8" max="8" width="10.28515625" style="122" customWidth="1"/>
    <col min="9" max="10" width="10.85546875" style="122" customWidth="1"/>
    <col min="11" max="11" width="9.28515625" style="122" customWidth="1"/>
    <col min="12" max="12" width="12" style="122" customWidth="1"/>
    <col min="13" max="13" width="12"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Form_B!C43</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IF(OR(Percurso_5!$M13&gt;=5.5%,Percurso_5!$M13&lt;=-5.5%),1,0)</f>
        <v>0</v>
      </c>
      <c r="C13" s="161">
        <f>IF(OR(Percurso_5!$M13&gt;=5.5%,Percurso_5!$M13&lt;=-5.5%),1,0)</f>
        <v>0</v>
      </c>
      <c r="D13" s="135" t="s">
        <v>43</v>
      </c>
      <c r="E13" s="215"/>
      <c r="F13" s="218"/>
      <c r="G13" s="221"/>
      <c r="H13" s="221"/>
      <c r="I13" s="125" t="str">
        <f>IF((Form_B!$C$25&gt;0),(G13+H13)/Form_B!$C$25,"")</f>
        <v/>
      </c>
      <c r="J13" s="224"/>
      <c r="K13" s="224"/>
      <c r="L13" s="225" t="str">
        <f>IF((Form_B!$C$25&gt;0),(J13+K13)/Form_B!$C$25,"")</f>
        <v/>
      </c>
      <c r="M13" s="272">
        <f>IF(OR(Percurso_5!$G13&gt;0,Percurso_5!$J13&gt;0),L13-I13,0)</f>
        <v>0</v>
      </c>
      <c r="P13" s="128"/>
    </row>
    <row r="14" spans="1:17" ht="13.9" customHeight="1" x14ac:dyDescent="0.2">
      <c r="B14" s="160">
        <f>IF(OR(Percurso_5!$M14&gt;=5.5%,Percurso_5!$M14&lt;=-5.5%),1,0)</f>
        <v>0</v>
      </c>
      <c r="C14" s="161">
        <f>IF(OR(Percurso_5!$M14&gt;=5.5%,Percurso_5!$M14&lt;=-5.5%),1,0)</f>
        <v>0</v>
      </c>
      <c r="D14" s="136"/>
      <c r="E14" s="215"/>
      <c r="F14" s="218"/>
      <c r="G14" s="221"/>
      <c r="H14" s="221"/>
      <c r="I14" s="125" t="str">
        <f>IF((Form_B!$C$25&gt;0),(G14+H14)/Form_B!$C$25,"")</f>
        <v/>
      </c>
      <c r="J14" s="224"/>
      <c r="K14" s="224"/>
      <c r="L14" s="225" t="str">
        <f>IF((Form_B!$C$25&gt;0),(J14+K14)/Form_B!$C$25,"")</f>
        <v/>
      </c>
      <c r="M14" s="272">
        <f>IF(OR(Percurso_5!$G14&gt;0,Percurso_5!$J14&gt;0),L14-I14,0)</f>
        <v>0</v>
      </c>
      <c r="P14" s="128"/>
    </row>
    <row r="15" spans="1:17" ht="13.9" customHeight="1" x14ac:dyDescent="0.2">
      <c r="B15" s="160">
        <f>IF(OR(Percurso_5!$M15&gt;=5.5%,Percurso_5!$M15&lt;=-5.5%),1,0)</f>
        <v>0</v>
      </c>
      <c r="C15" s="161">
        <f>IF(OR(Percurso_5!$M15&gt;=5.5%,Percurso_5!$M15&lt;=-5.5%),1,0)</f>
        <v>0</v>
      </c>
      <c r="D15" s="137"/>
      <c r="E15" s="215"/>
      <c r="F15" s="218"/>
      <c r="G15" s="221"/>
      <c r="H15" s="221"/>
      <c r="I15" s="125" t="str">
        <f>IF((Form_B!$C$25&gt;0),(G15+H15)/Form_B!$C$25,"")</f>
        <v/>
      </c>
      <c r="J15" s="224"/>
      <c r="K15" s="224"/>
      <c r="L15" s="225" t="str">
        <f>IF((Form_B!$C$25&gt;0),(J15+K15)/Form_B!$C$25,"")</f>
        <v/>
      </c>
      <c r="M15" s="272">
        <f>IF(OR(Percurso_5!$G15&gt;0,Percurso_5!$J15&gt;0),L15-I15,0)</f>
        <v>0</v>
      </c>
      <c r="P15" s="128"/>
    </row>
    <row r="16" spans="1:17" ht="13.9" customHeight="1" thickBot="1" x14ac:dyDescent="0.25">
      <c r="B16" s="160">
        <f>IF(OR(Percurso_5!$M16&gt;=5.5%,Percurso_5!$M16&lt;=-5.5%),1,0)</f>
        <v>0</v>
      </c>
      <c r="C16" s="161">
        <f>IF(OR(Percurso_5!$M16&gt;=5.5%,Percurso_5!$M16&lt;=-5.5%),1,0)</f>
        <v>0</v>
      </c>
      <c r="D16" s="138"/>
      <c r="E16" s="216"/>
      <c r="F16" s="219"/>
      <c r="G16" s="222"/>
      <c r="H16" s="222"/>
      <c r="I16" s="126" t="str">
        <f>IF((Form_B!$C$25&gt;0),(G16+H16)/Form_B!$C$25,"")</f>
        <v/>
      </c>
      <c r="J16" s="226"/>
      <c r="K16" s="226"/>
      <c r="L16" s="227" t="str">
        <f>IF((Form_B!$C$25&gt;0),(J16+K16)/Form_B!$C$25,"")</f>
        <v/>
      </c>
      <c r="M16" s="272">
        <f>IF(OR(Percurso_5!$G16&gt;0,Percurso_5!$J16&gt;0),L16-I16,0)</f>
        <v>0</v>
      </c>
      <c r="P16" s="128"/>
    </row>
    <row r="17" spans="1:38" ht="13.9" customHeight="1" x14ac:dyDescent="0.2">
      <c r="B17" s="160">
        <f>IF(OR(Percurso_5!$M17&gt;=5.5%,Percurso_5!$M17&lt;=-5.5%),1,0)</f>
        <v>0</v>
      </c>
      <c r="C17" s="161">
        <f>IF(OR(Percurso_5!$M17&gt;=5.5%,Percurso_5!$M17&lt;=-5.5%),1,0)</f>
        <v>0</v>
      </c>
      <c r="D17" s="139" t="s">
        <v>57</v>
      </c>
      <c r="E17" s="217"/>
      <c r="F17" s="220"/>
      <c r="G17" s="223"/>
      <c r="H17" s="223"/>
      <c r="I17" s="127" t="str">
        <f>IF((Form_B!$C$25&gt;0),(G17+H17)/Form_B!$C$25,"")</f>
        <v/>
      </c>
      <c r="J17" s="228"/>
      <c r="K17" s="228"/>
      <c r="L17" s="229" t="str">
        <f>IF((Form_B!$C$25&gt;0),(J17+K17)/Form_B!$C$25,"")</f>
        <v/>
      </c>
      <c r="M17" s="272">
        <f>IF(OR(Percurso_5!$G17&gt;0,Percurso_5!$J17&gt;0),L17-I17,0)</f>
        <v>0</v>
      </c>
      <c r="P17" s="128"/>
    </row>
    <row r="18" spans="1:38" ht="13.9" customHeight="1" x14ac:dyDescent="0.2">
      <c r="B18" s="160">
        <f>IF(OR(Percurso_5!$M18&gt;=5.5%,Percurso_5!$M18&lt;=-5.5%),1,0)</f>
        <v>0</v>
      </c>
      <c r="C18" s="161">
        <f>IF(OR(Percurso_5!$M18&gt;=5.5%,Percurso_5!$M18&lt;=-5.5%),1,0)</f>
        <v>0</v>
      </c>
      <c r="D18" s="139" t="s">
        <v>44</v>
      </c>
      <c r="E18" s="215"/>
      <c r="F18" s="218"/>
      <c r="G18" s="221"/>
      <c r="H18" s="221"/>
      <c r="I18" s="125" t="str">
        <f>IF((Form_B!$C$25&gt;0),(G18+H18)/Form_B!$C$25,"")</f>
        <v/>
      </c>
      <c r="J18" s="224"/>
      <c r="K18" s="224"/>
      <c r="L18" s="225" t="str">
        <f>IF((Form_B!$C$25&gt;0),(J18+K18)/Form_B!$C$25,"")</f>
        <v/>
      </c>
      <c r="M18" s="272">
        <f>IF(OR(Percurso_5!$G18&gt;0,Percurso_5!$J18&gt;0),L18-I18,0)</f>
        <v>0</v>
      </c>
      <c r="P18" s="128"/>
    </row>
    <row r="19" spans="1:38" ht="13.9" customHeight="1" x14ac:dyDescent="0.2">
      <c r="B19" s="160">
        <f>IF(OR(Percurso_5!$M19&gt;=5.5%,Percurso_5!$M19&lt;=-5.5%),1,0)</f>
        <v>0</v>
      </c>
      <c r="C19" s="161">
        <f>IF(OR(Percurso_5!$M19&gt;=5.5%,Percurso_5!$M19&lt;=-5.5%),1,0)</f>
        <v>0</v>
      </c>
      <c r="D19" s="139" t="s">
        <v>45</v>
      </c>
      <c r="E19" s="215"/>
      <c r="F19" s="218"/>
      <c r="G19" s="221"/>
      <c r="H19" s="221"/>
      <c r="I19" s="125" t="str">
        <f>IF((Form_B!$C$25&gt;0),(G19+H19)/Form_B!$C$25,"")</f>
        <v/>
      </c>
      <c r="J19" s="224"/>
      <c r="K19" s="224"/>
      <c r="L19" s="225" t="str">
        <f>IF((Form_B!$C$25&gt;0),(J19+K19)/Form_B!$C$25,"")</f>
        <v/>
      </c>
      <c r="M19" s="272">
        <f>IF(OR(Percurso_5!$G19&gt;0,Percurso_5!$J19&gt;0),L19-I19,0)</f>
        <v>0</v>
      </c>
      <c r="P19" s="128"/>
    </row>
    <row r="20" spans="1:38" ht="13.9" customHeight="1" x14ac:dyDescent="0.2">
      <c r="B20" s="160">
        <f>IF(OR(Percurso_5!$M20&gt;=5.5%,Percurso_5!$M20&lt;=-5.5%),1,0)</f>
        <v>0</v>
      </c>
      <c r="C20" s="161">
        <f>IF(OR(Percurso_5!$M20&gt;=5.5%,Percurso_5!$M20&lt;=-5.5%),1,0)</f>
        <v>0</v>
      </c>
      <c r="D20" s="139"/>
      <c r="E20" s="215"/>
      <c r="F20" s="218"/>
      <c r="G20" s="221"/>
      <c r="H20" s="221"/>
      <c r="I20" s="125" t="str">
        <f>IF((Form_B!$C$25&gt;0),(G20+H20)/Form_B!$C$25,"")</f>
        <v/>
      </c>
      <c r="J20" s="224"/>
      <c r="K20" s="224"/>
      <c r="L20" s="225" t="str">
        <f>IF((Form_B!$C$25&gt;0),(J20+K20)/Form_B!$C$25,"")</f>
        <v/>
      </c>
      <c r="M20" s="272">
        <f>IF(OR(Percurso_5!$G20&gt;0,Percurso_5!$J20&gt;0),L20-I20,0)</f>
        <v>0</v>
      </c>
      <c r="P20" s="128"/>
    </row>
    <row r="21" spans="1:38" ht="13.9" customHeight="1" x14ac:dyDescent="0.2">
      <c r="B21" s="160">
        <f>IF(OR(Percurso_5!$M21&gt;=5.5%,Percurso_5!$M21&lt;=-5.5%),1,0)</f>
        <v>0</v>
      </c>
      <c r="C21" s="161">
        <f>IF(OR(Percurso_5!$M21&gt;=5.5%,Percurso_5!$M21&lt;=-5.5%),1,0)</f>
        <v>0</v>
      </c>
      <c r="D21" s="139"/>
      <c r="E21" s="215"/>
      <c r="F21" s="218"/>
      <c r="G21" s="221"/>
      <c r="H21" s="221"/>
      <c r="I21" s="125" t="str">
        <f>IF((Form_B!$C$25&gt;0),(G21+H21)/Form_B!$C$25,"")</f>
        <v/>
      </c>
      <c r="J21" s="224"/>
      <c r="K21" s="224"/>
      <c r="L21" s="225" t="str">
        <f>IF((Form_B!$C$25&gt;0),(J21+K21)/Form_B!$C$25,"")</f>
        <v/>
      </c>
      <c r="M21" s="272">
        <f>IF(OR(Percurso_5!$G21&gt;0,Percurso_5!$J21&gt;0),L21-I21,0)</f>
        <v>0</v>
      </c>
      <c r="P21" s="128"/>
    </row>
    <row r="22" spans="1:38" ht="13.9" customHeight="1" x14ac:dyDescent="0.2">
      <c r="B22" s="160">
        <f>IF(OR(Percurso_5!$M22&gt;=5.5%,Percurso_5!$M22&lt;=-5.5%),1,0)</f>
        <v>0</v>
      </c>
      <c r="C22" s="161">
        <f>IF(OR(Percurso_5!$M22&gt;=5.5%,Percurso_5!$M22&lt;=-5.5%),1,0)</f>
        <v>0</v>
      </c>
      <c r="D22" s="139"/>
      <c r="E22" s="215"/>
      <c r="F22" s="218"/>
      <c r="G22" s="221"/>
      <c r="H22" s="221"/>
      <c r="I22" s="125" t="str">
        <f>IF((Form_B!$C$25&gt;0),(G22+H22)/Form_B!$C$25,"")</f>
        <v/>
      </c>
      <c r="J22" s="224"/>
      <c r="K22" s="224"/>
      <c r="L22" s="225" t="str">
        <f>IF((Form_B!$C$25&gt;0),(J22+K22)/Form_B!$C$25,"")</f>
        <v/>
      </c>
      <c r="M22" s="272">
        <f>IF(OR(Percurso_5!$G22&gt;0,Percurso_5!$J22&gt;0),L22-I22,0)</f>
        <v>0</v>
      </c>
      <c r="P22" s="128"/>
      <c r="R22" s="143"/>
    </row>
    <row r="23" spans="1:38" ht="13.9" customHeight="1" x14ac:dyDescent="0.2">
      <c r="B23" s="160">
        <f>IF(OR(Percurso_5!$M23&gt;=5.5%,Percurso_5!$M23&lt;=-5.5%),1,0)</f>
        <v>0</v>
      </c>
      <c r="C23" s="161">
        <f>IF(OR(Percurso_5!$M23&gt;=5.5%,Percurso_5!$M23&lt;=-5.5%),1,0)</f>
        <v>0</v>
      </c>
      <c r="D23" s="139"/>
      <c r="E23" s="215"/>
      <c r="F23" s="218"/>
      <c r="G23" s="221"/>
      <c r="H23" s="221"/>
      <c r="I23" s="125" t="str">
        <f>IF((Form_B!$C$25&gt;0),(G23+H23)/Form_B!$C$25,"")</f>
        <v/>
      </c>
      <c r="J23" s="224"/>
      <c r="K23" s="224"/>
      <c r="L23" s="225" t="str">
        <f>IF((Form_B!$C$25&gt;0),(J23+K23)/Form_B!$C$25,"")</f>
        <v/>
      </c>
      <c r="M23" s="272">
        <f>IF(OR(Percurso_5!$G23&gt;0,Percurso_5!$J23&gt;0),L23-I23,0)</f>
        <v>0</v>
      </c>
      <c r="P23" s="128"/>
    </row>
    <row r="24" spans="1:38" ht="13.9" customHeight="1" x14ac:dyDescent="0.2">
      <c r="B24" s="160">
        <f>IF(OR(Percurso_5!$M24&gt;=5.5%,Percurso_5!$M24&lt;=-5.5%),1,0)</f>
        <v>0</v>
      </c>
      <c r="C24" s="161">
        <f>IF(OR(Percurso_5!$M24&gt;=5.5%,Percurso_5!$M24&lt;=-5.5%),1,0)</f>
        <v>0</v>
      </c>
      <c r="D24" s="139"/>
      <c r="E24" s="215"/>
      <c r="F24" s="218"/>
      <c r="G24" s="221"/>
      <c r="H24" s="221"/>
      <c r="I24" s="125" t="str">
        <f>IF((Form_B!$C$25&gt;0),(G24+H24)/Form_B!$C$25,"")</f>
        <v/>
      </c>
      <c r="J24" s="224"/>
      <c r="K24" s="224"/>
      <c r="L24" s="225" t="str">
        <f>IF((Form_B!$C$25&gt;0),(J24+K24)/Form_B!$C$25,"")</f>
        <v/>
      </c>
      <c r="M24" s="272">
        <f>IF(OR(Percurso_5!$G24&gt;0,Percurso_5!$J24&gt;0),L24-I24,0)</f>
        <v>0</v>
      </c>
      <c r="P24" s="128"/>
    </row>
    <row r="25" spans="1:38" ht="13.9" customHeight="1" x14ac:dyDescent="0.2">
      <c r="B25" s="160">
        <f>IF(OR(Percurso_5!$M25&gt;=5.5%,Percurso_5!$M25&lt;=-5.5%),1,0)</f>
        <v>0</v>
      </c>
      <c r="C25" s="161">
        <f>IF(OR(Percurso_5!$M25&gt;=5.5%,Percurso_5!$M25&lt;=-5.5%),1,0)</f>
        <v>0</v>
      </c>
      <c r="D25" s="139"/>
      <c r="E25" s="215"/>
      <c r="F25" s="218"/>
      <c r="G25" s="221"/>
      <c r="H25" s="221"/>
      <c r="I25" s="125" t="str">
        <f>IF((Form_B!$C$25&gt;0),(G25+H25)/Form_B!$C$25,"")</f>
        <v/>
      </c>
      <c r="J25" s="224"/>
      <c r="K25" s="224"/>
      <c r="L25" s="225" t="str">
        <f>IF((Form_B!$C$25&gt;0),(J25+K25)/Form_B!$C$25,"")</f>
        <v/>
      </c>
      <c r="M25" s="272">
        <f>IF(OR(Percurso_5!$G25&gt;0,Percurso_5!$J25&gt;0),L25-I25,0)</f>
        <v>0</v>
      </c>
      <c r="P25" s="128"/>
    </row>
    <row r="26" spans="1:38" ht="13.9" customHeight="1" x14ac:dyDescent="0.2">
      <c r="B26" s="160">
        <f>IF(OR(Percurso_5!$M26&gt;=5.5%,Percurso_5!$M26&lt;=-5.5%),1,0)</f>
        <v>0</v>
      </c>
      <c r="C26" s="161">
        <f>IF(OR(Percurso_5!$M26&gt;=5.5%,Percurso_5!$M26&lt;=-5.5%),1,0)</f>
        <v>0</v>
      </c>
      <c r="D26" s="139"/>
      <c r="E26" s="215"/>
      <c r="F26" s="218"/>
      <c r="G26" s="221"/>
      <c r="H26" s="221"/>
      <c r="I26" s="125" t="str">
        <f>IF((Form_B!$C$25&gt;0),(G26+H26)/Form_B!$C$25,"")</f>
        <v/>
      </c>
      <c r="J26" s="224"/>
      <c r="K26" s="224"/>
      <c r="L26" s="225" t="str">
        <f>IF((Form_B!$C$25&gt;0),(J26+K26)/Form_B!$C$25,"")</f>
        <v/>
      </c>
      <c r="M26" s="272">
        <f>IF(OR(Percurso_5!$G26&gt;0,Percurso_5!$J26&gt;0),L26-I26,0)</f>
        <v>0</v>
      </c>
      <c r="P26" s="128"/>
    </row>
    <row r="27" spans="1:38" ht="13.9" customHeight="1" x14ac:dyDescent="0.2">
      <c r="B27" s="160">
        <f>IF(OR(Percurso_5!$M27&gt;=5.5%,Percurso_5!$M27&lt;=-5.5%),1,0)</f>
        <v>0</v>
      </c>
      <c r="C27" s="161">
        <f>IF(OR(Percurso_5!$M27&gt;=5.5%,Percurso_5!$M27&lt;=-5.5%),1,0)</f>
        <v>0</v>
      </c>
      <c r="D27" s="139"/>
      <c r="E27" s="215"/>
      <c r="F27" s="218"/>
      <c r="G27" s="221"/>
      <c r="H27" s="221"/>
      <c r="I27" s="125" t="str">
        <f>IF((Form_B!$C$25&gt;0),(G27+H27)/Form_B!$C$25,"")</f>
        <v/>
      </c>
      <c r="J27" s="230"/>
      <c r="K27" s="230"/>
      <c r="L27" s="225" t="str">
        <f>IF((Form_B!$C$25&gt;0),(J27+K27)/Form_B!$C$25,"")</f>
        <v/>
      </c>
      <c r="M27" s="272">
        <f>IF(OR(Percurso_5!$G27&gt;0,Percurso_5!$J27&gt;0),L27-I27,0)</f>
        <v>0</v>
      </c>
      <c r="P27" s="128"/>
      <c r="Q27" s="143"/>
      <c r="R27" s="143"/>
    </row>
    <row r="28" spans="1:38" ht="13.9" customHeight="1" x14ac:dyDescent="0.2">
      <c r="A28" s="163"/>
      <c r="B28" s="164"/>
      <c r="C28" s="164"/>
      <c r="D28" s="118"/>
      <c r="E28" s="344" t="s">
        <v>46</v>
      </c>
      <c r="F28" s="344"/>
      <c r="G28" s="92">
        <f>SUBTOTAL(109,Tabela136[Coluna4])</f>
        <v>0</v>
      </c>
      <c r="H28" s="92">
        <f>SUBTOTAL(109,Tabela136[Coluna5])</f>
        <v>0</v>
      </c>
      <c r="I28" s="119"/>
      <c r="J28" s="257">
        <f>SUBTOTAL(109,Tabela136[Coluna7])</f>
        <v>0</v>
      </c>
      <c r="K28" s="257">
        <f>SUBTOTAL(109,Tabela136[Coluna8])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07" t="str">
        <f>IF(ISERROR(F36),"",IF(OR(Form_A!$I$70="a)",ISBLANK(Form_A!$I$70))*OR(F36&gt;=15.5%,F36&lt;=-15.5%),$A$38,""))</f>
        <v/>
      </c>
      <c r="E38" s="407"/>
      <c r="F38" s="407"/>
      <c r="G38" s="407"/>
      <c r="H38" s="407"/>
      <c r="I38" s="407"/>
      <c r="J38" s="407"/>
      <c r="K38" s="407"/>
      <c r="L38" s="407"/>
      <c r="M38" s="407"/>
      <c r="N38" s="407"/>
      <c r="O38" s="407"/>
      <c r="P38" s="407"/>
      <c r="Q38" s="407"/>
      <c r="R38" s="407"/>
      <c r="S38" s="407"/>
      <c r="T38" s="407"/>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401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3">
    <mergeCell ref="AL78:AL79"/>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InputMessage="1" showErrorMessage="1" promptTitle="Atenção" prompt="Esta célula contém fórmulas e pode ser preenchida automaticamente. Em qualquer cópia, tem de ser introduzido manualmente." sqref="D34 V34:V38 V78:W78 E39 V39:W39 E78" xr:uid="{C009A40F-312E-4593-9DC6-FDB456FB1D5B}"/>
    <dataValidation allowBlank="1" showInputMessage="1" showErrorMessage="1" promptTitle="Atenção" prompt="Esta célula contém fórmulas e é preenchida automaticamente." sqref="J28:K28 G28:H28 P9 P10:Q10 A7:C7 L13:M27 B13:C27 I13:I27 E7:E8 AA105 I105:I108 R105:S108 AK105 R76:S77 AK76:AK77 AA76:AA77 D38" xr:uid="{E2DA6A49-0074-4C8B-8595-63264C269075}"/>
    <dataValidation allowBlank="1" showErrorMessage="1" promptTitle="Atenção" sqref="E13:H27 J13:K27" xr:uid="{A15E8413-BE1E-4185-831F-03E61F098B67}"/>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B2245-F966-4777-8358-A4BBD587D2F2}">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7109375" style="122" customWidth="1"/>
    <col min="5" max="5" width="54.7109375" style="122" customWidth="1"/>
    <col min="6" max="6" width="10.5703125" style="122" customWidth="1"/>
    <col min="7" max="7" width="11.28515625" style="122" customWidth="1"/>
    <col min="8" max="8" width="10.28515625" style="122" customWidth="1"/>
    <col min="9" max="9" width="12" style="122" customWidth="1"/>
    <col min="10" max="10" width="10.5703125" style="122" customWidth="1"/>
    <col min="11" max="11" width="9.28515625" style="122" customWidth="1"/>
    <col min="12" max="12" width="12.5703125" style="122" customWidth="1"/>
    <col min="13" max="13" width="11.570312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Form_B!C45</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IF(OR(Percurso_6!$M13&gt;=5.5%,Percurso_6!$M13&lt;=-5.5%),1,0)</f>
        <v>0</v>
      </c>
      <c r="C13" s="161">
        <f>IF(OR(Percurso_6!$M13&gt;=5.5%,Percurso_6!$M13&lt;=-5.5%),1,0)</f>
        <v>0</v>
      </c>
      <c r="D13" s="135" t="s">
        <v>43</v>
      </c>
      <c r="E13" s="215"/>
      <c r="F13" s="218"/>
      <c r="G13" s="221"/>
      <c r="H13" s="221"/>
      <c r="I13" s="125" t="str">
        <f>IF((Form_B!$C$25&gt;0),(G13+H13)/Form_B!$C$25,"")</f>
        <v/>
      </c>
      <c r="J13" s="224"/>
      <c r="K13" s="224"/>
      <c r="L13" s="225" t="str">
        <f>IF((Form_B!$C$25&gt;0),(J13+K13)/Form_B!$C$25,"")</f>
        <v/>
      </c>
      <c r="M13" s="272">
        <f>IF(OR(Percurso_6!$G13&gt;0,Percurso_6!$J13&gt;0),L13-I13,0)</f>
        <v>0</v>
      </c>
      <c r="P13" s="128"/>
    </row>
    <row r="14" spans="1:17" ht="13.9" customHeight="1" x14ac:dyDescent="0.2">
      <c r="B14" s="160">
        <f>IF(OR(Percurso_6!$M14&gt;=5.5%,Percurso_6!$M14&lt;=-5.5%),1,0)</f>
        <v>0</v>
      </c>
      <c r="C14" s="161">
        <f>IF(OR(Percurso_6!$M14&gt;=5.5%,Percurso_6!$M14&lt;=-5.5%),1,0)</f>
        <v>0</v>
      </c>
      <c r="D14" s="136"/>
      <c r="E14" s="215"/>
      <c r="F14" s="218"/>
      <c r="G14" s="221"/>
      <c r="H14" s="221"/>
      <c r="I14" s="125" t="str">
        <f>IF((Form_B!$C$25&gt;0),(G14+H14)/Form_B!$C$25,"")</f>
        <v/>
      </c>
      <c r="J14" s="224"/>
      <c r="K14" s="224"/>
      <c r="L14" s="225" t="str">
        <f>IF((Form_B!$C$25&gt;0),(J14+K14)/Form_B!$C$25,"")</f>
        <v/>
      </c>
      <c r="M14" s="272">
        <f>IF(OR(Percurso_6!$G14&gt;0,Percurso_6!$J14&gt;0),L14-I14,0)</f>
        <v>0</v>
      </c>
      <c r="P14" s="128"/>
    </row>
    <row r="15" spans="1:17" ht="13.9" customHeight="1" x14ac:dyDescent="0.2">
      <c r="B15" s="160">
        <f>IF(OR(Percurso_6!$M15&gt;=5.5%,Percurso_6!$M15&lt;=-5.5%),1,0)</f>
        <v>0</v>
      </c>
      <c r="C15" s="161">
        <f>IF(OR(Percurso_6!$M15&gt;=5.5%,Percurso_6!$M15&lt;=-5.5%),1,0)</f>
        <v>0</v>
      </c>
      <c r="D15" s="137"/>
      <c r="E15" s="215"/>
      <c r="F15" s="218"/>
      <c r="G15" s="221"/>
      <c r="H15" s="221"/>
      <c r="I15" s="125" t="str">
        <f>IF((Form_B!$C$25&gt;0),(G15+H15)/Form_B!$C$25,"")</f>
        <v/>
      </c>
      <c r="J15" s="224"/>
      <c r="K15" s="224"/>
      <c r="L15" s="225" t="str">
        <f>IF((Form_B!$C$25&gt;0),(J15+K15)/Form_B!$C$25,"")</f>
        <v/>
      </c>
      <c r="M15" s="272">
        <f>IF(OR(Percurso_6!$G15&gt;0,Percurso_6!$J15&gt;0),L15-I15,0)</f>
        <v>0</v>
      </c>
      <c r="P15" s="128"/>
    </row>
    <row r="16" spans="1:17" ht="13.9" customHeight="1" thickBot="1" x14ac:dyDescent="0.25">
      <c r="B16" s="160">
        <f>IF(OR(Percurso_6!$M16&gt;=5.5%,Percurso_6!$M16&lt;=-5.5%),1,0)</f>
        <v>0</v>
      </c>
      <c r="C16" s="161">
        <f>IF(OR(Percurso_6!$M16&gt;=5.5%,Percurso_6!$M16&lt;=-5.5%),1,0)</f>
        <v>0</v>
      </c>
      <c r="D16" s="138"/>
      <c r="E16" s="216"/>
      <c r="F16" s="219"/>
      <c r="G16" s="222"/>
      <c r="H16" s="222"/>
      <c r="I16" s="126" t="str">
        <f>IF((Form_B!$C$25&gt;0),(G16+H16)/Form_B!$C$25,"")</f>
        <v/>
      </c>
      <c r="J16" s="226"/>
      <c r="K16" s="226"/>
      <c r="L16" s="227" t="str">
        <f>IF((Form_B!$C$25&gt;0),(J16+K16)/Form_B!$C$25,"")</f>
        <v/>
      </c>
      <c r="M16" s="272">
        <f>IF(OR(Percurso_6!$G16&gt;0,Percurso_6!$J16&gt;0),L16-I16,0)</f>
        <v>0</v>
      </c>
      <c r="P16" s="128"/>
    </row>
    <row r="17" spans="1:38" ht="13.9" customHeight="1" x14ac:dyDescent="0.2">
      <c r="B17" s="160">
        <f>IF(OR(Percurso_6!$M17&gt;=5.5%,Percurso_6!$M17&lt;=-5.5%),1,0)</f>
        <v>0</v>
      </c>
      <c r="C17" s="161">
        <f>IF(OR(Percurso_6!$M17&gt;=5.5%,Percurso_6!$M17&lt;=-5.5%),1,0)</f>
        <v>0</v>
      </c>
      <c r="D17" s="139" t="s">
        <v>57</v>
      </c>
      <c r="E17" s="217"/>
      <c r="F17" s="220"/>
      <c r="G17" s="223"/>
      <c r="H17" s="223"/>
      <c r="I17" s="127" t="str">
        <f>IF((Form_B!$C$25&gt;0),(G17+H17)/Form_B!$C$25,"")</f>
        <v/>
      </c>
      <c r="J17" s="228"/>
      <c r="K17" s="228"/>
      <c r="L17" s="229" t="str">
        <f>IF((Form_B!$C$25&gt;0),(J17+K17)/Form_B!$C$25,"")</f>
        <v/>
      </c>
      <c r="M17" s="272">
        <f>IF(OR(Percurso_6!$G17&gt;0,Percurso_6!$J17&gt;0),L17-I17,0)</f>
        <v>0</v>
      </c>
      <c r="P17" s="128"/>
    </row>
    <row r="18" spans="1:38" ht="13.9" customHeight="1" x14ac:dyDescent="0.2">
      <c r="B18" s="160">
        <f>IF(OR(Percurso_6!$M18&gt;=5.5%,Percurso_6!$M18&lt;=-5.5%),1,0)</f>
        <v>0</v>
      </c>
      <c r="C18" s="161">
        <f>IF(OR(Percurso_6!$M18&gt;=5.5%,Percurso_6!$M18&lt;=-5.5%),1,0)</f>
        <v>0</v>
      </c>
      <c r="D18" s="139" t="s">
        <v>44</v>
      </c>
      <c r="E18" s="215"/>
      <c r="F18" s="218"/>
      <c r="G18" s="221"/>
      <c r="H18" s="221"/>
      <c r="I18" s="125" t="str">
        <f>IF((Form_B!$C$25&gt;0),(G18+H18)/Form_B!$C$25,"")</f>
        <v/>
      </c>
      <c r="J18" s="224"/>
      <c r="K18" s="224"/>
      <c r="L18" s="225" t="str">
        <f>IF((Form_B!$C$25&gt;0),(J18+K18)/Form_B!$C$25,"")</f>
        <v/>
      </c>
      <c r="M18" s="272">
        <f>IF(OR(Percurso_6!$G18&gt;0,Percurso_6!$J18&gt;0),L18-I18,0)</f>
        <v>0</v>
      </c>
      <c r="P18" s="128"/>
    </row>
    <row r="19" spans="1:38" ht="13.9" customHeight="1" x14ac:dyDescent="0.2">
      <c r="B19" s="160">
        <f>IF(OR(Percurso_6!$M19&gt;=5.5%,Percurso_6!$M19&lt;=-5.5%),1,0)</f>
        <v>0</v>
      </c>
      <c r="C19" s="161">
        <f>IF(OR(Percurso_6!$M19&gt;=5.5%,Percurso_6!$M19&lt;=-5.5%),1,0)</f>
        <v>0</v>
      </c>
      <c r="D19" s="139" t="s">
        <v>45</v>
      </c>
      <c r="E19" s="215"/>
      <c r="F19" s="218"/>
      <c r="G19" s="221"/>
      <c r="H19" s="221"/>
      <c r="I19" s="125" t="str">
        <f>IF((Form_B!$C$25&gt;0),(G19+H19)/Form_B!$C$25,"")</f>
        <v/>
      </c>
      <c r="J19" s="224"/>
      <c r="K19" s="224"/>
      <c r="L19" s="225" t="str">
        <f>IF((Form_B!$C$25&gt;0),(J19+K19)/Form_B!$C$25,"")</f>
        <v/>
      </c>
      <c r="M19" s="272">
        <f>IF(OR(Percurso_6!$G19&gt;0,Percurso_6!$J19&gt;0),L19-I19,0)</f>
        <v>0</v>
      </c>
      <c r="P19" s="128"/>
    </row>
    <row r="20" spans="1:38" ht="13.9" customHeight="1" x14ac:dyDescent="0.2">
      <c r="B20" s="160">
        <f>IF(OR(Percurso_6!$M20&gt;=5.5%,Percurso_6!$M20&lt;=-5.5%),1,0)</f>
        <v>0</v>
      </c>
      <c r="C20" s="161">
        <f>IF(OR(Percurso_6!$M20&gt;=5.5%,Percurso_6!$M20&lt;=-5.5%),1,0)</f>
        <v>0</v>
      </c>
      <c r="D20" s="139"/>
      <c r="E20" s="215"/>
      <c r="F20" s="218"/>
      <c r="G20" s="221"/>
      <c r="H20" s="221"/>
      <c r="I20" s="125" t="str">
        <f>IF((Form_B!$C$25&gt;0),(G20+H20)/Form_B!$C$25,"")</f>
        <v/>
      </c>
      <c r="J20" s="224"/>
      <c r="K20" s="224"/>
      <c r="L20" s="225" t="str">
        <f>IF((Form_B!$C$25&gt;0),(J20+K20)/Form_B!$C$25,"")</f>
        <v/>
      </c>
      <c r="M20" s="272">
        <f>IF(OR(Percurso_6!$G20&gt;0,Percurso_6!$J20&gt;0),L20-I20,0)</f>
        <v>0</v>
      </c>
      <c r="P20" s="128"/>
    </row>
    <row r="21" spans="1:38" ht="13.9" customHeight="1" x14ac:dyDescent="0.2">
      <c r="B21" s="160">
        <f>IF(OR(Percurso_6!$M21&gt;=5.5%,Percurso_6!$M21&lt;=-5.5%),1,0)</f>
        <v>0</v>
      </c>
      <c r="C21" s="161">
        <f>IF(OR(Percurso_6!$M21&gt;=5.5%,Percurso_6!$M21&lt;=-5.5%),1,0)</f>
        <v>0</v>
      </c>
      <c r="D21" s="139"/>
      <c r="E21" s="215"/>
      <c r="F21" s="218"/>
      <c r="G21" s="221"/>
      <c r="H21" s="221"/>
      <c r="I21" s="125" t="str">
        <f>IF((Form_B!$C$25&gt;0),(G21+H21)/Form_B!$C$25,"")</f>
        <v/>
      </c>
      <c r="J21" s="224"/>
      <c r="K21" s="224"/>
      <c r="L21" s="225" t="str">
        <f>IF((Form_B!$C$25&gt;0),(J21+K21)/Form_B!$C$25,"")</f>
        <v/>
      </c>
      <c r="M21" s="272">
        <f>IF(OR(Percurso_6!$G21&gt;0,Percurso_6!$J21&gt;0),L21-I21,0)</f>
        <v>0</v>
      </c>
      <c r="P21" s="128"/>
    </row>
    <row r="22" spans="1:38" ht="13.9" customHeight="1" x14ac:dyDescent="0.2">
      <c r="B22" s="160">
        <f>IF(OR(Percurso_6!$M22&gt;=5.5%,Percurso_6!$M22&lt;=-5.5%),1,0)</f>
        <v>0</v>
      </c>
      <c r="C22" s="161">
        <f>IF(OR(Percurso_6!$M22&gt;=5.5%,Percurso_6!$M22&lt;=-5.5%),1,0)</f>
        <v>0</v>
      </c>
      <c r="D22" s="139"/>
      <c r="E22" s="215"/>
      <c r="F22" s="218"/>
      <c r="G22" s="221"/>
      <c r="H22" s="221"/>
      <c r="I22" s="125" t="str">
        <f>IF((Form_B!$C$25&gt;0),(G22+H22)/Form_B!$C$25,"")</f>
        <v/>
      </c>
      <c r="J22" s="224"/>
      <c r="K22" s="224"/>
      <c r="L22" s="225" t="str">
        <f>IF((Form_B!$C$25&gt;0),(J22+K22)/Form_B!$C$25,"")</f>
        <v/>
      </c>
      <c r="M22" s="272">
        <f>IF(OR(Percurso_6!$G22&gt;0,Percurso_6!$J22&gt;0),L22-I22,0)</f>
        <v>0</v>
      </c>
      <c r="P22" s="128"/>
      <c r="R22" s="143"/>
    </row>
    <row r="23" spans="1:38" ht="13.9" customHeight="1" x14ac:dyDescent="0.2">
      <c r="B23" s="160">
        <f>IF(OR(Percurso_6!$M23&gt;=5.5%,Percurso_6!$M23&lt;=-5.5%),1,0)</f>
        <v>0</v>
      </c>
      <c r="C23" s="161">
        <f>IF(OR(Percurso_6!$M23&gt;=5.5%,Percurso_6!$M23&lt;=-5.5%),1,0)</f>
        <v>0</v>
      </c>
      <c r="D23" s="139"/>
      <c r="E23" s="215"/>
      <c r="F23" s="218"/>
      <c r="G23" s="221"/>
      <c r="H23" s="221"/>
      <c r="I23" s="125" t="str">
        <f>IF((Form_B!$C$25&gt;0),(G23+H23)/Form_B!$C$25,"")</f>
        <v/>
      </c>
      <c r="J23" s="224"/>
      <c r="K23" s="224"/>
      <c r="L23" s="225" t="str">
        <f>IF((Form_B!$C$25&gt;0),(J23+K23)/Form_B!$C$25,"")</f>
        <v/>
      </c>
      <c r="M23" s="272">
        <f>IF(OR(Percurso_6!$G23&gt;0,Percurso_6!$J23&gt;0),L23-I23,0)</f>
        <v>0</v>
      </c>
      <c r="P23" s="128"/>
    </row>
    <row r="24" spans="1:38" ht="13.9" customHeight="1" x14ac:dyDescent="0.2">
      <c r="B24" s="160">
        <f>IF(OR(Percurso_6!$M24&gt;=5.5%,Percurso_6!$M24&lt;=-5.5%),1,0)</f>
        <v>0</v>
      </c>
      <c r="C24" s="161">
        <f>IF(OR(Percurso_6!$M24&gt;=5.5%,Percurso_6!$M24&lt;=-5.5%),1,0)</f>
        <v>0</v>
      </c>
      <c r="D24" s="139"/>
      <c r="E24" s="215"/>
      <c r="F24" s="218"/>
      <c r="G24" s="221"/>
      <c r="H24" s="221"/>
      <c r="I24" s="125" t="str">
        <f>IF((Form_B!$C$25&gt;0),(G24+H24)/Form_B!$C$25,"")</f>
        <v/>
      </c>
      <c r="J24" s="224"/>
      <c r="K24" s="224"/>
      <c r="L24" s="225" t="str">
        <f>IF((Form_B!$C$25&gt;0),(J24+K24)/Form_B!$C$25,"")</f>
        <v/>
      </c>
      <c r="M24" s="272">
        <f>IF(OR(Percurso_6!$G24&gt;0,Percurso_6!$J24&gt;0),L24-I24,0)</f>
        <v>0</v>
      </c>
      <c r="P24" s="128"/>
    </row>
    <row r="25" spans="1:38" ht="13.9" customHeight="1" x14ac:dyDescent="0.2">
      <c r="B25" s="160">
        <f>IF(OR(Percurso_6!$M25&gt;=5.5%,Percurso_6!$M25&lt;=-5.5%),1,0)</f>
        <v>0</v>
      </c>
      <c r="C25" s="161">
        <f>IF(OR(Percurso_6!$M25&gt;=5.5%,Percurso_6!$M25&lt;=-5.5%),1,0)</f>
        <v>0</v>
      </c>
      <c r="D25" s="139"/>
      <c r="E25" s="215"/>
      <c r="F25" s="218"/>
      <c r="G25" s="221"/>
      <c r="H25" s="221"/>
      <c r="I25" s="125" t="str">
        <f>IF((Form_B!$C$25&gt;0),(G25+H25)/Form_B!$C$25,"")</f>
        <v/>
      </c>
      <c r="J25" s="224"/>
      <c r="K25" s="224"/>
      <c r="L25" s="225" t="str">
        <f>IF((Form_B!$C$25&gt;0),(J25+K25)/Form_B!$C$25,"")</f>
        <v/>
      </c>
      <c r="M25" s="272">
        <f>IF(OR(Percurso_6!$G25&gt;0,Percurso_6!$J25&gt;0),L25-I25,0)</f>
        <v>0</v>
      </c>
      <c r="P25" s="128"/>
    </row>
    <row r="26" spans="1:38" ht="13.9" customHeight="1" x14ac:dyDescent="0.2">
      <c r="B26" s="160">
        <f>IF(OR(Percurso_6!$M26&gt;=5.5%,Percurso_6!$M26&lt;=-5.5%),1,0)</f>
        <v>0</v>
      </c>
      <c r="C26" s="161">
        <f>IF(OR(Percurso_6!$M26&gt;=5.5%,Percurso_6!$M26&lt;=-5.5%),1,0)</f>
        <v>0</v>
      </c>
      <c r="D26" s="139"/>
      <c r="E26" s="215"/>
      <c r="F26" s="218"/>
      <c r="G26" s="221"/>
      <c r="H26" s="221"/>
      <c r="I26" s="125" t="str">
        <f>IF((Form_B!$C$25&gt;0),(G26+H26)/Form_B!$C$25,"")</f>
        <v/>
      </c>
      <c r="J26" s="224"/>
      <c r="K26" s="224"/>
      <c r="L26" s="225" t="str">
        <f>IF((Form_B!$C$25&gt;0),(J26+K26)/Form_B!$C$25,"")</f>
        <v/>
      </c>
      <c r="M26" s="272">
        <f>IF(OR(Percurso_6!$G26&gt;0,Percurso_6!$J26&gt;0),L26-I26,0)</f>
        <v>0</v>
      </c>
      <c r="P26" s="128"/>
    </row>
    <row r="27" spans="1:38" ht="13.9" customHeight="1" x14ac:dyDescent="0.2">
      <c r="B27" s="160">
        <f>IF(OR(Percurso_6!$M27&gt;=5.5%,Percurso_6!$M27&lt;=-5.5%),1,0)</f>
        <v>0</v>
      </c>
      <c r="C27" s="161">
        <f>IF(OR(Percurso_6!$M27&gt;=5.5%,Percurso_6!$M27&lt;=-5.5%),1,0)</f>
        <v>0</v>
      </c>
      <c r="D27" s="139"/>
      <c r="E27" s="215"/>
      <c r="F27" s="218"/>
      <c r="G27" s="221"/>
      <c r="H27" s="221"/>
      <c r="I27" s="125" t="str">
        <f>IF((Form_B!$C$25&gt;0),(G27+H27)/Form_B!$C$25,"")</f>
        <v/>
      </c>
      <c r="J27" s="230"/>
      <c r="K27" s="230"/>
      <c r="L27" s="225" t="str">
        <f>IF((Form_B!$C$25&gt;0),(J27+K27)/Form_B!$C$25,"")</f>
        <v/>
      </c>
      <c r="M27" s="272">
        <f>IF(OR(Percurso_6!$G27&gt;0,Percurso_6!$J27&gt;0),L27-I27,0)</f>
        <v>0</v>
      </c>
      <c r="P27" s="128"/>
      <c r="Q27" s="143"/>
      <c r="R27" s="143"/>
    </row>
    <row r="28" spans="1:38" ht="13.9" customHeight="1" x14ac:dyDescent="0.2">
      <c r="A28" s="163"/>
      <c r="B28" s="164"/>
      <c r="C28" s="164"/>
      <c r="D28" s="118"/>
      <c r="E28" s="344" t="s">
        <v>46</v>
      </c>
      <c r="F28" s="344"/>
      <c r="G28" s="92">
        <f>SUBTOTAL(109,Tabela137[Coluna4])</f>
        <v>0</v>
      </c>
      <c r="H28" s="92">
        <f>SUBTOTAL(109,Tabela137[Coluna5])</f>
        <v>0</v>
      </c>
      <c r="I28" s="119"/>
      <c r="J28" s="257">
        <f>SUBTOTAL(109,Tabela137[Coluna7])</f>
        <v>0</v>
      </c>
      <c r="K28" s="257">
        <f>SUBTOTAL(109,Tabela137[Coluna8])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L78:AL79"/>
    <mergeCell ref="D38:T38"/>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ErrorMessage="1" promptTitle="Atenção" sqref="E13:H27 J13:K27" xr:uid="{6FBA1180-4550-4F2A-A899-2E5065E7CC19}"/>
    <dataValidation allowBlank="1" showInputMessage="1" showErrorMessage="1" promptTitle="Atenção" prompt="Esta célula contém fórmulas e é preenchida automaticamente." sqref="J28:K28 G28:H28 P9 P10:Q10 A7:C7 L13:M27 B13:C27 I13:I27 E7:E8 AA105 I105:I108 R105:S108 AK105 R76:S77 AK76:AK77 AA76:AA77 D38" xr:uid="{2D9F05CD-6A9D-4656-A615-B5EAB3C3C893}"/>
    <dataValidation allowBlank="1" showInputMessage="1" showErrorMessage="1" promptTitle="Atenção" prompt="Esta célula contém fórmulas e pode ser preenchida automaticamente. Em qualquer cópia, tem de ser introduzido manualmente." sqref="D34 V34:V38 V78:W78 E39 V39:W39 E78" xr:uid="{1A3C764C-8C87-4C8E-8974-CE368F16E7EB}"/>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1B95C-09CC-49EC-8846-BC05E64CFBD0}">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7109375" style="122" customWidth="1"/>
    <col min="5" max="5" width="54.7109375" style="122" customWidth="1"/>
    <col min="6" max="6" width="10.5703125" style="122" customWidth="1"/>
    <col min="7" max="7" width="11.28515625" style="122" customWidth="1"/>
    <col min="8" max="8" width="10.28515625" style="122" customWidth="1"/>
    <col min="9" max="9" width="11" style="122" customWidth="1"/>
    <col min="10" max="10" width="10.42578125" style="122" customWidth="1"/>
    <col min="11" max="11" width="9.28515625" style="122" customWidth="1"/>
    <col min="12" max="12" width="11.140625" style="122" customWidth="1"/>
    <col min="13" max="13" width="12"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Form_B!C47</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IF(OR(Percurso_7!$M13&gt;=5.5%,Percurso_7!$M13&lt;=-5.5%),1,0)</f>
        <v>0</v>
      </c>
      <c r="C13" s="161">
        <f>IF(OR(Percurso_7!$M13&gt;=5.5%,Percurso_7!$M13&lt;=-5.5%),1,0)</f>
        <v>0</v>
      </c>
      <c r="D13" s="135" t="s">
        <v>43</v>
      </c>
      <c r="E13" s="215"/>
      <c r="F13" s="218"/>
      <c r="G13" s="221"/>
      <c r="H13" s="221"/>
      <c r="I13" s="125" t="str">
        <f>IF((Form_B!$C$25&gt;0),(G13+H13)/Form_B!$C$25,"")</f>
        <v/>
      </c>
      <c r="J13" s="224"/>
      <c r="K13" s="224"/>
      <c r="L13" s="225" t="str">
        <f>IF((Form_B!$C$25&gt;0),(J13+K13)/Form_B!$C$25,"")</f>
        <v/>
      </c>
      <c r="M13" s="272">
        <f>IF(OR(Percurso_7!$G13&gt;0,Percurso_7!$J13&gt;0),L13-I13,0)</f>
        <v>0</v>
      </c>
      <c r="P13" s="128"/>
    </row>
    <row r="14" spans="1:17" ht="13.9" customHeight="1" x14ac:dyDescent="0.2">
      <c r="B14" s="160">
        <f>IF(OR(Percurso_7!$M14&gt;=5.5%,Percurso_7!$M14&lt;=-5.5%),1,0)</f>
        <v>0</v>
      </c>
      <c r="C14" s="161">
        <f>IF(OR(Percurso_7!$M14&gt;=5.5%,Percurso_7!$M14&lt;=-5.5%),1,0)</f>
        <v>0</v>
      </c>
      <c r="D14" s="136"/>
      <c r="E14" s="215"/>
      <c r="F14" s="218"/>
      <c r="G14" s="221"/>
      <c r="H14" s="221"/>
      <c r="I14" s="125" t="str">
        <f>IF((Form_B!$C$25&gt;0),(G14+H14)/Form_B!$C$25,"")</f>
        <v/>
      </c>
      <c r="J14" s="224"/>
      <c r="K14" s="224"/>
      <c r="L14" s="225" t="str">
        <f>IF((Form_B!$C$25&gt;0),(J14+K14)/Form_B!$C$25,"")</f>
        <v/>
      </c>
      <c r="M14" s="272">
        <f>IF(OR(Percurso_7!$G14&gt;0,Percurso_7!$J14&gt;0),L14-I14,0)</f>
        <v>0</v>
      </c>
      <c r="P14" s="128"/>
    </row>
    <row r="15" spans="1:17" ht="13.9" customHeight="1" x14ac:dyDescent="0.2">
      <c r="B15" s="160">
        <f>IF(OR(Percurso_7!$M15&gt;=5.5%,Percurso_7!$M15&lt;=-5.5%),1,0)</f>
        <v>0</v>
      </c>
      <c r="C15" s="161">
        <f>IF(OR(Percurso_7!$M15&gt;=5.5%,Percurso_7!$M15&lt;=-5.5%),1,0)</f>
        <v>0</v>
      </c>
      <c r="D15" s="137"/>
      <c r="E15" s="215"/>
      <c r="F15" s="218"/>
      <c r="G15" s="221"/>
      <c r="H15" s="221"/>
      <c r="I15" s="125" t="str">
        <f>IF((Form_B!$C$25&gt;0),(G15+H15)/Form_B!$C$25,"")</f>
        <v/>
      </c>
      <c r="J15" s="224"/>
      <c r="K15" s="224"/>
      <c r="L15" s="225" t="str">
        <f>IF((Form_B!$C$25&gt;0),(J15+K15)/Form_B!$C$25,"")</f>
        <v/>
      </c>
      <c r="M15" s="272">
        <f>IF(OR(Percurso_7!$G15&gt;0,Percurso_7!$J15&gt;0),L15-I15,0)</f>
        <v>0</v>
      </c>
      <c r="P15" s="128"/>
    </row>
    <row r="16" spans="1:17" ht="13.9" customHeight="1" thickBot="1" x14ac:dyDescent="0.25">
      <c r="B16" s="160">
        <f>IF(OR(Percurso_7!$M16&gt;=5.5%,Percurso_7!$M16&lt;=-5.5%),1,0)</f>
        <v>0</v>
      </c>
      <c r="C16" s="161">
        <f>IF(OR(Percurso_7!$M16&gt;=5.5%,Percurso_7!$M16&lt;=-5.5%),1,0)</f>
        <v>0</v>
      </c>
      <c r="D16" s="138"/>
      <c r="E16" s="216"/>
      <c r="F16" s="219"/>
      <c r="G16" s="222"/>
      <c r="H16" s="222"/>
      <c r="I16" s="126" t="str">
        <f>IF((Form_B!$C$25&gt;0),(G16+H16)/Form_B!$C$25,"")</f>
        <v/>
      </c>
      <c r="J16" s="226"/>
      <c r="K16" s="226"/>
      <c r="L16" s="227" t="str">
        <f>IF((Form_B!$C$25&gt;0),(J16+K16)/Form_B!$C$25,"")</f>
        <v/>
      </c>
      <c r="M16" s="272">
        <f>IF(OR(Percurso_7!$G16&gt;0,Percurso_7!$J16&gt;0),L16-I16,0)</f>
        <v>0</v>
      </c>
      <c r="P16" s="128"/>
    </row>
    <row r="17" spans="1:38" ht="13.9" customHeight="1" x14ac:dyDescent="0.2">
      <c r="B17" s="160">
        <f>IF(OR(Percurso_7!$M17&gt;=5.5%,Percurso_7!$M17&lt;=-5.5%),1,0)</f>
        <v>0</v>
      </c>
      <c r="C17" s="161">
        <f>IF(OR(Percurso_7!$M17&gt;=5.5%,Percurso_7!$M17&lt;=-5.5%),1,0)</f>
        <v>0</v>
      </c>
      <c r="D17" s="139" t="s">
        <v>57</v>
      </c>
      <c r="E17" s="217"/>
      <c r="F17" s="220"/>
      <c r="G17" s="223"/>
      <c r="H17" s="223"/>
      <c r="I17" s="127" t="str">
        <f>IF((Form_B!$C$25&gt;0),(G17+H17)/Form_B!$C$25,"")</f>
        <v/>
      </c>
      <c r="J17" s="228"/>
      <c r="K17" s="228"/>
      <c r="L17" s="229" t="str">
        <f>IF((Form_B!$C$25&gt;0),(J17+K17)/Form_B!$C$25,"")</f>
        <v/>
      </c>
      <c r="M17" s="272">
        <f>IF(OR(Percurso_7!$G17&gt;0,Percurso_7!$J17&gt;0),L17-I17,0)</f>
        <v>0</v>
      </c>
      <c r="P17" s="128"/>
    </row>
    <row r="18" spans="1:38" ht="13.9" customHeight="1" x14ac:dyDescent="0.2">
      <c r="B18" s="160">
        <f>IF(OR(Percurso_7!$M18&gt;=5.5%,Percurso_7!$M18&lt;=-5.5%),1,0)</f>
        <v>0</v>
      </c>
      <c r="C18" s="161">
        <f>IF(OR(Percurso_7!$M18&gt;=5.5%,Percurso_7!$M18&lt;=-5.5%),1,0)</f>
        <v>0</v>
      </c>
      <c r="D18" s="139" t="s">
        <v>44</v>
      </c>
      <c r="E18" s="215"/>
      <c r="F18" s="218"/>
      <c r="G18" s="221"/>
      <c r="H18" s="221"/>
      <c r="I18" s="125" t="str">
        <f>IF((Form_B!$C$25&gt;0),(G18+H18)/Form_B!$C$25,"")</f>
        <v/>
      </c>
      <c r="J18" s="224"/>
      <c r="K18" s="224"/>
      <c r="L18" s="225" t="str">
        <f>IF((Form_B!$C$25&gt;0),(J18+K18)/Form_B!$C$25,"")</f>
        <v/>
      </c>
      <c r="M18" s="272">
        <f>IF(OR(Percurso_7!$G18&gt;0,Percurso_7!$J18&gt;0),L18-I18,0)</f>
        <v>0</v>
      </c>
      <c r="P18" s="128"/>
    </row>
    <row r="19" spans="1:38" ht="13.9" customHeight="1" x14ac:dyDescent="0.2">
      <c r="B19" s="160">
        <f>IF(OR(Percurso_7!$M19&gt;=5.5%,Percurso_7!$M19&lt;=-5.5%),1,0)</f>
        <v>0</v>
      </c>
      <c r="C19" s="161">
        <f>IF(OR(Percurso_7!$M19&gt;=5.5%,Percurso_7!$M19&lt;=-5.5%),1,0)</f>
        <v>0</v>
      </c>
      <c r="D19" s="139" t="s">
        <v>45</v>
      </c>
      <c r="E19" s="215"/>
      <c r="F19" s="218"/>
      <c r="G19" s="221"/>
      <c r="H19" s="221"/>
      <c r="I19" s="125" t="str">
        <f>IF((Form_B!$C$25&gt;0),(G19+H19)/Form_B!$C$25,"")</f>
        <v/>
      </c>
      <c r="J19" s="224"/>
      <c r="K19" s="224"/>
      <c r="L19" s="225" t="str">
        <f>IF((Form_B!$C$25&gt;0),(J19+K19)/Form_B!$C$25,"")</f>
        <v/>
      </c>
      <c r="M19" s="272">
        <f>IF(OR(Percurso_7!$G19&gt;0,Percurso_7!$J19&gt;0),L19-I19,0)</f>
        <v>0</v>
      </c>
      <c r="P19" s="128"/>
    </row>
    <row r="20" spans="1:38" ht="13.9" customHeight="1" x14ac:dyDescent="0.2">
      <c r="B20" s="160">
        <f>IF(OR(Percurso_7!$M20&gt;=5.5%,Percurso_7!$M20&lt;=-5.5%),1,0)</f>
        <v>0</v>
      </c>
      <c r="C20" s="161">
        <f>IF(OR(Percurso_7!$M20&gt;=5.5%,Percurso_7!$M20&lt;=-5.5%),1,0)</f>
        <v>0</v>
      </c>
      <c r="D20" s="139"/>
      <c r="E20" s="215"/>
      <c r="F20" s="218"/>
      <c r="G20" s="221"/>
      <c r="H20" s="221"/>
      <c r="I20" s="125" t="str">
        <f>IF((Form_B!$C$25&gt;0),(G20+H20)/Form_B!$C$25,"")</f>
        <v/>
      </c>
      <c r="J20" s="224"/>
      <c r="K20" s="224"/>
      <c r="L20" s="225" t="str">
        <f>IF((Form_B!$C$25&gt;0),(J20+K20)/Form_B!$C$25,"")</f>
        <v/>
      </c>
      <c r="M20" s="272">
        <f>IF(OR(Percurso_7!$G20&gt;0,Percurso_7!$J20&gt;0),L20-I20,0)</f>
        <v>0</v>
      </c>
      <c r="P20" s="128"/>
    </row>
    <row r="21" spans="1:38" ht="13.9" customHeight="1" x14ac:dyDescent="0.2">
      <c r="B21" s="160">
        <f>IF(OR(Percurso_7!$M21&gt;=5.5%,Percurso_7!$M21&lt;=-5.5%),1,0)</f>
        <v>0</v>
      </c>
      <c r="C21" s="161">
        <f>IF(OR(Percurso_7!$M21&gt;=5.5%,Percurso_7!$M21&lt;=-5.5%),1,0)</f>
        <v>0</v>
      </c>
      <c r="D21" s="139"/>
      <c r="E21" s="215"/>
      <c r="F21" s="218"/>
      <c r="G21" s="221"/>
      <c r="H21" s="221"/>
      <c r="I21" s="125" t="str">
        <f>IF((Form_B!$C$25&gt;0),(G21+H21)/Form_B!$C$25,"")</f>
        <v/>
      </c>
      <c r="J21" s="224"/>
      <c r="K21" s="224"/>
      <c r="L21" s="225" t="str">
        <f>IF((Form_B!$C$25&gt;0),(J21+K21)/Form_B!$C$25,"")</f>
        <v/>
      </c>
      <c r="M21" s="272">
        <f>IF(OR(Percurso_7!$G21&gt;0,Percurso_7!$J21&gt;0),L21-I21,0)</f>
        <v>0</v>
      </c>
      <c r="P21" s="128"/>
    </row>
    <row r="22" spans="1:38" ht="13.9" customHeight="1" x14ac:dyDescent="0.2">
      <c r="B22" s="160">
        <f>IF(OR(Percurso_7!$M22&gt;=5.5%,Percurso_7!$M22&lt;=-5.5%),1,0)</f>
        <v>0</v>
      </c>
      <c r="C22" s="161">
        <f>IF(OR(Percurso_7!$M22&gt;=5.5%,Percurso_7!$M22&lt;=-5.5%),1,0)</f>
        <v>0</v>
      </c>
      <c r="D22" s="139"/>
      <c r="E22" s="215"/>
      <c r="F22" s="218"/>
      <c r="G22" s="221"/>
      <c r="H22" s="221"/>
      <c r="I22" s="125" t="str">
        <f>IF((Form_B!$C$25&gt;0),(G22+H22)/Form_B!$C$25,"")</f>
        <v/>
      </c>
      <c r="J22" s="224"/>
      <c r="K22" s="224"/>
      <c r="L22" s="225" t="str">
        <f>IF((Form_B!$C$25&gt;0),(J22+K22)/Form_B!$C$25,"")</f>
        <v/>
      </c>
      <c r="M22" s="272">
        <f>IF(OR(Percurso_7!$G22&gt;0,Percurso_7!$J22&gt;0),L22-I22,0)</f>
        <v>0</v>
      </c>
      <c r="P22" s="128"/>
      <c r="R22" s="143"/>
    </row>
    <row r="23" spans="1:38" ht="13.9" customHeight="1" x14ac:dyDescent="0.2">
      <c r="B23" s="160">
        <f>IF(OR(Percurso_7!$M23&gt;=5.5%,Percurso_7!$M23&lt;=-5.5%),1,0)</f>
        <v>0</v>
      </c>
      <c r="C23" s="161">
        <f>IF(OR(Percurso_7!$M23&gt;=5.5%,Percurso_7!$M23&lt;=-5.5%),1,0)</f>
        <v>0</v>
      </c>
      <c r="D23" s="139"/>
      <c r="E23" s="215"/>
      <c r="F23" s="218"/>
      <c r="G23" s="221"/>
      <c r="H23" s="221"/>
      <c r="I23" s="125" t="str">
        <f>IF((Form_B!$C$25&gt;0),(G23+H23)/Form_B!$C$25,"")</f>
        <v/>
      </c>
      <c r="J23" s="224"/>
      <c r="K23" s="224"/>
      <c r="L23" s="225" t="str">
        <f>IF((Form_B!$C$25&gt;0),(J23+K23)/Form_B!$C$25,"")</f>
        <v/>
      </c>
      <c r="M23" s="272">
        <f>IF(OR(Percurso_7!$G23&gt;0,Percurso_7!$J23&gt;0),L23-I23,0)</f>
        <v>0</v>
      </c>
      <c r="P23" s="128"/>
    </row>
    <row r="24" spans="1:38" ht="13.9" customHeight="1" x14ac:dyDescent="0.2">
      <c r="B24" s="160">
        <f>IF(OR(Percurso_7!$M24&gt;=5.5%,Percurso_7!$M24&lt;=-5.5%),1,0)</f>
        <v>0</v>
      </c>
      <c r="C24" s="161">
        <f>IF(OR(Percurso_7!$M24&gt;=5.5%,Percurso_7!$M24&lt;=-5.5%),1,0)</f>
        <v>0</v>
      </c>
      <c r="D24" s="139"/>
      <c r="E24" s="215"/>
      <c r="F24" s="218"/>
      <c r="G24" s="221"/>
      <c r="H24" s="221"/>
      <c r="I24" s="125" t="str">
        <f>IF((Form_B!$C$25&gt;0),(G24+H24)/Form_B!$C$25,"")</f>
        <v/>
      </c>
      <c r="J24" s="224"/>
      <c r="K24" s="224"/>
      <c r="L24" s="225" t="str">
        <f>IF((Form_B!$C$25&gt;0),(J24+K24)/Form_B!$C$25,"")</f>
        <v/>
      </c>
      <c r="M24" s="272">
        <f>IF(OR(Percurso_7!$G24&gt;0,Percurso_7!$J24&gt;0),L24-I24,0)</f>
        <v>0</v>
      </c>
      <c r="P24" s="128"/>
    </row>
    <row r="25" spans="1:38" ht="13.9" customHeight="1" x14ac:dyDescent="0.2">
      <c r="B25" s="160">
        <f>IF(OR(Percurso_7!$M25&gt;=5.5%,Percurso_7!$M25&lt;=-5.5%),1,0)</f>
        <v>0</v>
      </c>
      <c r="C25" s="161">
        <f>IF(OR(Percurso_7!$M25&gt;=5.5%,Percurso_7!$M25&lt;=-5.5%),1,0)</f>
        <v>0</v>
      </c>
      <c r="D25" s="139"/>
      <c r="E25" s="215"/>
      <c r="F25" s="218"/>
      <c r="G25" s="221"/>
      <c r="H25" s="221"/>
      <c r="I25" s="125" t="str">
        <f>IF((Form_B!$C$25&gt;0),(G25+H25)/Form_B!$C$25,"")</f>
        <v/>
      </c>
      <c r="J25" s="224"/>
      <c r="K25" s="224"/>
      <c r="L25" s="225" t="str">
        <f>IF((Form_B!$C$25&gt;0),(J25+K25)/Form_B!$C$25,"")</f>
        <v/>
      </c>
      <c r="M25" s="272">
        <f>IF(OR(Percurso_7!$G25&gt;0,Percurso_7!$J25&gt;0),L25-I25,0)</f>
        <v>0</v>
      </c>
      <c r="P25" s="128"/>
    </row>
    <row r="26" spans="1:38" ht="13.9" customHeight="1" x14ac:dyDescent="0.2">
      <c r="B26" s="160">
        <f>IF(OR(Percurso_7!$M26&gt;=5.5%,Percurso_7!$M26&lt;=-5.5%),1,0)</f>
        <v>0</v>
      </c>
      <c r="C26" s="161">
        <f>IF(OR(Percurso_7!$M26&gt;=5.5%,Percurso_7!$M26&lt;=-5.5%),1,0)</f>
        <v>0</v>
      </c>
      <c r="D26" s="139"/>
      <c r="E26" s="215"/>
      <c r="F26" s="218"/>
      <c r="G26" s="221"/>
      <c r="H26" s="221"/>
      <c r="I26" s="125" t="str">
        <f>IF((Form_B!$C$25&gt;0),(G26+H26)/Form_B!$C$25,"")</f>
        <v/>
      </c>
      <c r="J26" s="224"/>
      <c r="K26" s="224"/>
      <c r="L26" s="225" t="str">
        <f>IF((Form_B!$C$25&gt;0),(J26+K26)/Form_B!$C$25,"")</f>
        <v/>
      </c>
      <c r="M26" s="272">
        <f>IF(OR(Percurso_7!$G26&gt;0,Percurso_7!$J26&gt;0),L26-I26,0)</f>
        <v>0</v>
      </c>
      <c r="P26" s="128"/>
    </row>
    <row r="27" spans="1:38" ht="13.9" customHeight="1" x14ac:dyDescent="0.2">
      <c r="B27" s="160">
        <f>IF(OR(Percurso_7!$M27&gt;=5.5%,Percurso_7!$M27&lt;=-5.5%),1,0)</f>
        <v>0</v>
      </c>
      <c r="C27" s="161">
        <f>IF(OR(Percurso_7!$M27&gt;=5.5%,Percurso_7!$M27&lt;=-5.5%),1,0)</f>
        <v>0</v>
      </c>
      <c r="D27" s="139"/>
      <c r="E27" s="215"/>
      <c r="F27" s="218"/>
      <c r="G27" s="221"/>
      <c r="H27" s="221"/>
      <c r="I27" s="125" t="str">
        <f>IF((Form_B!$C$25&gt;0),(G27+H27)/Form_B!$C$25,"")</f>
        <v/>
      </c>
      <c r="J27" s="230"/>
      <c r="K27" s="230"/>
      <c r="L27" s="225" t="str">
        <f>IF((Form_B!$C$25&gt;0),(J27+K27)/Form_B!$C$25,"")</f>
        <v/>
      </c>
      <c r="M27" s="272">
        <f>IF(OR(Percurso_7!$G27&gt;0,Percurso_7!$J27&gt;0),L27-I27,0)</f>
        <v>0</v>
      </c>
      <c r="P27" s="128"/>
      <c r="Q27" s="143"/>
      <c r="R27" s="143"/>
    </row>
    <row r="28" spans="1:38" ht="13.9" customHeight="1" x14ac:dyDescent="0.2">
      <c r="A28" s="163"/>
      <c r="B28" s="164"/>
      <c r="C28" s="164"/>
      <c r="D28" s="118"/>
      <c r="E28" s="344" t="s">
        <v>46</v>
      </c>
      <c r="F28" s="344"/>
      <c r="G28" s="92">
        <f>SUBTOTAL(109,Tabela138[Coluna4])</f>
        <v>0</v>
      </c>
      <c r="H28" s="92">
        <f>SUBTOTAL(109,Tabela138[Coluna5])</f>
        <v>0</v>
      </c>
      <c r="I28" s="119"/>
      <c r="J28" s="257">
        <f>SUBTOTAL(109,Tabela138[Coluna7])</f>
        <v>0</v>
      </c>
      <c r="K28" s="257">
        <f>SUBTOTAL(109,Tabela138[Coluna8])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6"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26"/>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L78:AL79"/>
    <mergeCell ref="D38:T38"/>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InputMessage="1" showErrorMessage="1" promptTitle="Atenção" prompt="Esta célula contém fórmulas e pode ser preenchida automaticamente. Em qualquer cópia, tem de ser introduzido manualmente." sqref="D34 V34:V38 V78:W78 E39 V39:W39 E78" xr:uid="{43170592-1DA0-4626-9AA5-555649C94E03}"/>
    <dataValidation allowBlank="1" showInputMessage="1" showErrorMessage="1" promptTitle="Atenção" prompt="Esta célula contém fórmulas e é preenchida automaticamente." sqref="J28:K28 G28:H28 P9 P10:Q10 A7:C7 L13:M27 B13:C27 I13:I27 E7:E8 AA105 I105:I108 R105:S108 AK105 R76:S77 AK76:AK77 AA76:AA77 D38" xr:uid="{8592324B-E27F-45D6-AB21-9E84451D43B5}"/>
    <dataValidation allowBlank="1" showErrorMessage="1" promptTitle="Atenção" sqref="E13:H27 J13:K27" xr:uid="{88652E38-AB27-4B4E-AF5E-C86954D82433}"/>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998C5-D916-42D4-8D7F-024AAECCC59A}">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28515625" style="122" customWidth="1"/>
    <col min="5" max="5" width="54.7109375" style="122" customWidth="1"/>
    <col min="6" max="6" width="10.5703125" style="122" customWidth="1"/>
    <col min="7" max="7" width="11.28515625" style="122" customWidth="1"/>
    <col min="8" max="8" width="10.28515625" style="122" customWidth="1"/>
    <col min="9" max="9" width="11" style="122" customWidth="1"/>
    <col min="10" max="10" width="10.7109375" style="122" customWidth="1"/>
    <col min="11" max="11" width="9.28515625" style="122" customWidth="1"/>
    <col min="12" max="12" width="11.42578125" style="122" customWidth="1"/>
    <col min="13" max="13" width="12.14062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Form_B!C49</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IF(OR(Percurso_8!$M13&gt;=5.5%,Percurso_8!$M13&lt;=-5.5%),1,0)</f>
        <v>0</v>
      </c>
      <c r="C13" s="161">
        <f>IF(OR(Percurso_8!$M13&gt;=5.5%,Percurso_8!$M13&lt;=-5.5%),1,0)</f>
        <v>0</v>
      </c>
      <c r="D13" s="135" t="s">
        <v>43</v>
      </c>
      <c r="E13" s="215"/>
      <c r="F13" s="218"/>
      <c r="G13" s="221"/>
      <c r="H13" s="221"/>
      <c r="I13" s="125" t="str">
        <f>IF((Form_B!$C$25&gt;0),(G13+H13)/Form_B!$C$25,"")</f>
        <v/>
      </c>
      <c r="J13" s="224"/>
      <c r="K13" s="224"/>
      <c r="L13" s="225" t="str">
        <f>IF((Form_B!$C$25&gt;0),(J13+K13)/Form_B!$C$25,"")</f>
        <v/>
      </c>
      <c r="M13" s="272">
        <f>IF(OR(Percurso_8!$G13&gt;0,Percurso_8!$J13&gt;0),L13-I13,0)</f>
        <v>0</v>
      </c>
      <c r="P13" s="128"/>
    </row>
    <row r="14" spans="1:17" ht="13.9" customHeight="1" x14ac:dyDescent="0.2">
      <c r="B14" s="160">
        <f>IF(OR(Percurso_8!$M14&gt;=5.5%,Percurso_8!$M14&lt;=-5.5%),1,0)</f>
        <v>0</v>
      </c>
      <c r="C14" s="161">
        <f>IF(OR(Percurso_8!$M14&gt;=5.5%,Percurso_8!$M14&lt;=-5.5%),1,0)</f>
        <v>0</v>
      </c>
      <c r="D14" s="136"/>
      <c r="E14" s="215"/>
      <c r="F14" s="218"/>
      <c r="G14" s="221"/>
      <c r="H14" s="221"/>
      <c r="I14" s="125" t="str">
        <f>IF((Form_B!$C$25&gt;0),(G14+H14)/Form_B!$C$25,"")</f>
        <v/>
      </c>
      <c r="J14" s="224"/>
      <c r="K14" s="224"/>
      <c r="L14" s="225" t="str">
        <f>IF((Form_B!$C$25&gt;0),(J14+K14)/Form_B!$C$25,"")</f>
        <v/>
      </c>
      <c r="M14" s="272">
        <f>IF(OR(Percurso_8!$G14&gt;0,Percurso_8!$J14&gt;0),L14-I14,0)</f>
        <v>0</v>
      </c>
      <c r="P14" s="128"/>
    </row>
    <row r="15" spans="1:17" ht="13.9" customHeight="1" x14ac:dyDescent="0.2">
      <c r="B15" s="160">
        <f>IF(OR(Percurso_8!$M15&gt;=5.5%,Percurso_8!$M15&lt;=-5.5%),1,0)</f>
        <v>0</v>
      </c>
      <c r="C15" s="161">
        <f>IF(OR(Percurso_8!$M15&gt;=5.5%,Percurso_8!$M15&lt;=-5.5%),1,0)</f>
        <v>0</v>
      </c>
      <c r="D15" s="137"/>
      <c r="E15" s="215"/>
      <c r="F15" s="218"/>
      <c r="G15" s="221"/>
      <c r="H15" s="221"/>
      <c r="I15" s="125" t="str">
        <f>IF((Form_B!$C$25&gt;0),(G15+H15)/Form_B!$C$25,"")</f>
        <v/>
      </c>
      <c r="J15" s="224"/>
      <c r="K15" s="224"/>
      <c r="L15" s="225" t="str">
        <f>IF((Form_B!$C$25&gt;0),(J15+K15)/Form_B!$C$25,"")</f>
        <v/>
      </c>
      <c r="M15" s="272">
        <f>IF(OR(Percurso_8!$G15&gt;0,Percurso_8!$J15&gt;0),L15-I15,0)</f>
        <v>0</v>
      </c>
      <c r="P15" s="128"/>
    </row>
    <row r="16" spans="1:17" ht="13.9" customHeight="1" thickBot="1" x14ac:dyDescent="0.25">
      <c r="B16" s="160">
        <f>IF(OR(Percurso_8!$M16&gt;=5.5%,Percurso_8!$M16&lt;=-5.5%),1,0)</f>
        <v>0</v>
      </c>
      <c r="C16" s="161">
        <f>IF(OR(Percurso_8!$M16&gt;=5.5%,Percurso_8!$M16&lt;=-5.5%),1,0)</f>
        <v>0</v>
      </c>
      <c r="D16" s="138"/>
      <c r="E16" s="216"/>
      <c r="F16" s="219"/>
      <c r="G16" s="222"/>
      <c r="H16" s="222"/>
      <c r="I16" s="126" t="str">
        <f>IF((Form_B!$C$25&gt;0),(G16+H16)/Form_B!$C$25,"")</f>
        <v/>
      </c>
      <c r="J16" s="226"/>
      <c r="K16" s="226"/>
      <c r="L16" s="227" t="str">
        <f>IF((Form_B!$C$25&gt;0),(J16+K16)/Form_B!$C$25,"")</f>
        <v/>
      </c>
      <c r="M16" s="272">
        <f>IF(OR(Percurso_8!$G16&gt;0,Percurso_8!$J16&gt;0),L16-I16,0)</f>
        <v>0</v>
      </c>
      <c r="P16" s="128"/>
    </row>
    <row r="17" spans="1:38" ht="13.9" customHeight="1" x14ac:dyDescent="0.2">
      <c r="B17" s="160">
        <f>IF(OR(Percurso_8!$M17&gt;=5.5%,Percurso_8!$M17&lt;=-5.5%),1,0)</f>
        <v>0</v>
      </c>
      <c r="C17" s="161">
        <f>IF(OR(Percurso_8!$M17&gt;=5.5%,Percurso_8!$M17&lt;=-5.5%),1,0)</f>
        <v>0</v>
      </c>
      <c r="D17" s="139" t="s">
        <v>57</v>
      </c>
      <c r="E17" s="217"/>
      <c r="F17" s="220"/>
      <c r="G17" s="223"/>
      <c r="H17" s="223"/>
      <c r="I17" s="127" t="str">
        <f>IF((Form_B!$C$25&gt;0),(G17+H17)/Form_B!$C$25,"")</f>
        <v/>
      </c>
      <c r="J17" s="228"/>
      <c r="K17" s="228"/>
      <c r="L17" s="229" t="str">
        <f>IF((Form_B!$C$25&gt;0),(J17+K17)/Form_B!$C$25,"")</f>
        <v/>
      </c>
      <c r="M17" s="272">
        <f>IF(OR(Percurso_8!$G17&gt;0,Percurso_8!$J17&gt;0),L17-I17,0)</f>
        <v>0</v>
      </c>
      <c r="P17" s="128"/>
    </row>
    <row r="18" spans="1:38" ht="13.9" customHeight="1" x14ac:dyDescent="0.2">
      <c r="B18" s="160">
        <f>IF(OR(Percurso_8!$M18&gt;=5.5%,Percurso_8!$M18&lt;=-5.5%),1,0)</f>
        <v>0</v>
      </c>
      <c r="C18" s="161">
        <f>IF(OR(Percurso_8!$M18&gt;=5.5%,Percurso_8!$M18&lt;=-5.5%),1,0)</f>
        <v>0</v>
      </c>
      <c r="D18" s="139" t="s">
        <v>44</v>
      </c>
      <c r="E18" s="215"/>
      <c r="F18" s="218"/>
      <c r="G18" s="221"/>
      <c r="H18" s="221"/>
      <c r="I18" s="125" t="str">
        <f>IF((Form_B!$C$25&gt;0),(G18+H18)/Form_B!$C$25,"")</f>
        <v/>
      </c>
      <c r="J18" s="224"/>
      <c r="K18" s="224"/>
      <c r="L18" s="225" t="str">
        <f>IF((Form_B!$C$25&gt;0),(J18+K18)/Form_B!$C$25,"")</f>
        <v/>
      </c>
      <c r="M18" s="272">
        <f>IF(OR(Percurso_8!$G18&gt;0,Percurso_8!$J18&gt;0),L18-I18,0)</f>
        <v>0</v>
      </c>
      <c r="P18" s="128"/>
    </row>
    <row r="19" spans="1:38" ht="13.9" customHeight="1" x14ac:dyDescent="0.2">
      <c r="B19" s="160">
        <f>IF(OR(Percurso_8!$M19&gt;=5.5%,Percurso_8!$M19&lt;=-5.5%),1,0)</f>
        <v>0</v>
      </c>
      <c r="C19" s="161">
        <f>IF(OR(Percurso_8!$M19&gt;=5.5%,Percurso_8!$M19&lt;=-5.5%),1,0)</f>
        <v>0</v>
      </c>
      <c r="D19" s="139" t="s">
        <v>45</v>
      </c>
      <c r="E19" s="215"/>
      <c r="F19" s="218"/>
      <c r="G19" s="221"/>
      <c r="H19" s="221"/>
      <c r="I19" s="125" t="str">
        <f>IF((Form_B!$C$25&gt;0),(G19+H19)/Form_B!$C$25,"")</f>
        <v/>
      </c>
      <c r="J19" s="224"/>
      <c r="K19" s="224"/>
      <c r="L19" s="225" t="str">
        <f>IF((Form_B!$C$25&gt;0),(J19+K19)/Form_B!$C$25,"")</f>
        <v/>
      </c>
      <c r="M19" s="272">
        <f>IF(OR(Percurso_8!$G19&gt;0,Percurso_8!$J19&gt;0),L19-I19,0)</f>
        <v>0</v>
      </c>
      <c r="P19" s="128"/>
    </row>
    <row r="20" spans="1:38" ht="13.9" customHeight="1" x14ac:dyDescent="0.2">
      <c r="B20" s="160">
        <f>IF(OR(Percurso_8!$M20&gt;=5.5%,Percurso_8!$M20&lt;=-5.5%),1,0)</f>
        <v>0</v>
      </c>
      <c r="C20" s="161">
        <f>IF(OR(Percurso_8!$M20&gt;=5.5%,Percurso_8!$M20&lt;=-5.5%),1,0)</f>
        <v>0</v>
      </c>
      <c r="D20" s="139"/>
      <c r="E20" s="215"/>
      <c r="F20" s="218"/>
      <c r="G20" s="221"/>
      <c r="H20" s="221"/>
      <c r="I20" s="125" t="str">
        <f>IF((Form_B!$C$25&gt;0),(G20+H20)/Form_B!$C$25,"")</f>
        <v/>
      </c>
      <c r="J20" s="224"/>
      <c r="K20" s="224"/>
      <c r="L20" s="225" t="str">
        <f>IF((Form_B!$C$25&gt;0),(J20+K20)/Form_B!$C$25,"")</f>
        <v/>
      </c>
      <c r="M20" s="272">
        <f>IF(OR(Percurso_8!$G20&gt;0,Percurso_8!$J20&gt;0),L20-I20,0)</f>
        <v>0</v>
      </c>
      <c r="P20" s="128"/>
    </row>
    <row r="21" spans="1:38" ht="13.9" customHeight="1" x14ac:dyDescent="0.2">
      <c r="B21" s="160">
        <f>IF(OR(Percurso_8!$M21&gt;=5.5%,Percurso_8!$M21&lt;=-5.5%),1,0)</f>
        <v>0</v>
      </c>
      <c r="C21" s="161">
        <f>IF(OR(Percurso_8!$M21&gt;=5.5%,Percurso_8!$M21&lt;=-5.5%),1,0)</f>
        <v>0</v>
      </c>
      <c r="D21" s="139"/>
      <c r="E21" s="215"/>
      <c r="F21" s="218"/>
      <c r="G21" s="221"/>
      <c r="H21" s="221"/>
      <c r="I21" s="125" t="str">
        <f>IF((Form_B!$C$25&gt;0),(G21+H21)/Form_B!$C$25,"")</f>
        <v/>
      </c>
      <c r="J21" s="224"/>
      <c r="K21" s="224"/>
      <c r="L21" s="225" t="str">
        <f>IF((Form_B!$C$25&gt;0),(J21+K21)/Form_B!$C$25,"")</f>
        <v/>
      </c>
      <c r="M21" s="272">
        <f>IF(OR(Percurso_8!$G21&gt;0,Percurso_8!$J21&gt;0),L21-I21,0)</f>
        <v>0</v>
      </c>
      <c r="P21" s="128"/>
    </row>
    <row r="22" spans="1:38" ht="13.9" customHeight="1" x14ac:dyDescent="0.2">
      <c r="B22" s="160">
        <f>IF(OR(Percurso_8!$M22&gt;=5.5%,Percurso_8!$M22&lt;=-5.5%),1,0)</f>
        <v>0</v>
      </c>
      <c r="C22" s="161">
        <f>IF(OR(Percurso_8!$M22&gt;=5.5%,Percurso_8!$M22&lt;=-5.5%),1,0)</f>
        <v>0</v>
      </c>
      <c r="D22" s="139"/>
      <c r="E22" s="215"/>
      <c r="F22" s="218"/>
      <c r="G22" s="221"/>
      <c r="H22" s="221"/>
      <c r="I22" s="125" t="str">
        <f>IF((Form_B!$C$25&gt;0),(G22+H22)/Form_B!$C$25,"")</f>
        <v/>
      </c>
      <c r="J22" s="224"/>
      <c r="K22" s="224"/>
      <c r="L22" s="225" t="str">
        <f>IF((Form_B!$C$25&gt;0),(J22+K22)/Form_B!$C$25,"")</f>
        <v/>
      </c>
      <c r="M22" s="272">
        <f>IF(OR(Percurso_8!$G22&gt;0,Percurso_8!$J22&gt;0),L22-I22,0)</f>
        <v>0</v>
      </c>
      <c r="P22" s="128"/>
      <c r="R22" s="143"/>
    </row>
    <row r="23" spans="1:38" ht="13.9" customHeight="1" x14ac:dyDescent="0.2">
      <c r="B23" s="160">
        <f>IF(OR(Percurso_8!$M23&gt;=5.5%,Percurso_8!$M23&lt;=-5.5%),1,0)</f>
        <v>0</v>
      </c>
      <c r="C23" s="161">
        <f>IF(OR(Percurso_8!$M23&gt;=5.5%,Percurso_8!$M23&lt;=-5.5%),1,0)</f>
        <v>0</v>
      </c>
      <c r="D23" s="139"/>
      <c r="E23" s="215"/>
      <c r="F23" s="218"/>
      <c r="G23" s="221"/>
      <c r="H23" s="221"/>
      <c r="I23" s="125" t="str">
        <f>IF((Form_B!$C$25&gt;0),(G23+H23)/Form_B!$C$25,"")</f>
        <v/>
      </c>
      <c r="J23" s="224"/>
      <c r="K23" s="224"/>
      <c r="L23" s="225" t="str">
        <f>IF((Form_B!$C$25&gt;0),(J23+K23)/Form_B!$C$25,"")</f>
        <v/>
      </c>
      <c r="M23" s="272">
        <f>IF(OR(Percurso_8!$G23&gt;0,Percurso_8!$J23&gt;0),L23-I23,0)</f>
        <v>0</v>
      </c>
      <c r="P23" s="128"/>
    </row>
    <row r="24" spans="1:38" ht="13.9" customHeight="1" x14ac:dyDescent="0.2">
      <c r="B24" s="160">
        <f>IF(OR(Percurso_8!$M24&gt;=5.5%,Percurso_8!$M24&lt;=-5.5%),1,0)</f>
        <v>0</v>
      </c>
      <c r="C24" s="161">
        <f>IF(OR(Percurso_8!$M24&gt;=5.5%,Percurso_8!$M24&lt;=-5.5%),1,0)</f>
        <v>0</v>
      </c>
      <c r="D24" s="139"/>
      <c r="E24" s="215"/>
      <c r="F24" s="218"/>
      <c r="G24" s="221"/>
      <c r="H24" s="221"/>
      <c r="I24" s="125" t="str">
        <f>IF((Form_B!$C$25&gt;0),(G24+H24)/Form_B!$C$25,"")</f>
        <v/>
      </c>
      <c r="J24" s="224"/>
      <c r="K24" s="224"/>
      <c r="L24" s="225" t="str">
        <f>IF((Form_B!$C$25&gt;0),(J24+K24)/Form_B!$C$25,"")</f>
        <v/>
      </c>
      <c r="M24" s="272">
        <f>IF(OR(Percurso_8!$G24&gt;0,Percurso_8!$J24&gt;0),L24-I24,0)</f>
        <v>0</v>
      </c>
      <c r="P24" s="128"/>
    </row>
    <row r="25" spans="1:38" ht="13.9" customHeight="1" x14ac:dyDescent="0.2">
      <c r="B25" s="160">
        <f>IF(OR(Percurso_8!$M25&gt;=5.5%,Percurso_8!$M25&lt;=-5.5%),1,0)</f>
        <v>0</v>
      </c>
      <c r="C25" s="161">
        <f>IF(OR(Percurso_8!$M25&gt;=5.5%,Percurso_8!$M25&lt;=-5.5%),1,0)</f>
        <v>0</v>
      </c>
      <c r="D25" s="139"/>
      <c r="E25" s="215"/>
      <c r="F25" s="218"/>
      <c r="G25" s="221"/>
      <c r="H25" s="221"/>
      <c r="I25" s="125" t="str">
        <f>IF((Form_B!$C$25&gt;0),(G25+H25)/Form_B!$C$25,"")</f>
        <v/>
      </c>
      <c r="J25" s="224"/>
      <c r="K25" s="224"/>
      <c r="L25" s="225" t="str">
        <f>IF((Form_B!$C$25&gt;0),(J25+K25)/Form_B!$C$25,"")</f>
        <v/>
      </c>
      <c r="M25" s="272">
        <f>IF(OR(Percurso_8!$G25&gt;0,Percurso_8!$J25&gt;0),L25-I25,0)</f>
        <v>0</v>
      </c>
      <c r="P25" s="128"/>
    </row>
    <row r="26" spans="1:38" ht="13.9" customHeight="1" x14ac:dyDescent="0.2">
      <c r="B26" s="160">
        <f>IF(OR(Percurso_8!$M26&gt;=5.5%,Percurso_8!$M26&lt;=-5.5%),1,0)</f>
        <v>0</v>
      </c>
      <c r="C26" s="161">
        <f>IF(OR(Percurso_8!$M26&gt;=5.5%,Percurso_8!$M26&lt;=-5.5%),1,0)</f>
        <v>0</v>
      </c>
      <c r="D26" s="139"/>
      <c r="E26" s="215"/>
      <c r="F26" s="218"/>
      <c r="G26" s="221"/>
      <c r="H26" s="221"/>
      <c r="I26" s="125" t="str">
        <f>IF((Form_B!$C$25&gt;0),(G26+H26)/Form_B!$C$25,"")</f>
        <v/>
      </c>
      <c r="J26" s="224"/>
      <c r="K26" s="224"/>
      <c r="L26" s="225" t="str">
        <f>IF((Form_B!$C$25&gt;0),(J26+K26)/Form_B!$C$25,"")</f>
        <v/>
      </c>
      <c r="M26" s="272">
        <f>IF(OR(Percurso_8!$G26&gt;0,Percurso_8!$J26&gt;0),L26-I26,0)</f>
        <v>0</v>
      </c>
      <c r="P26" s="128"/>
    </row>
    <row r="27" spans="1:38" ht="13.9" customHeight="1" x14ac:dyDescent="0.2">
      <c r="B27" s="160">
        <f>IF(OR(Percurso_8!$M27&gt;=5.5%,Percurso_8!$M27&lt;=-5.5%),1,0)</f>
        <v>0</v>
      </c>
      <c r="C27" s="161">
        <f>IF(OR(Percurso_8!$M27&gt;=5.5%,Percurso_8!$M27&lt;=-5.5%),1,0)</f>
        <v>0</v>
      </c>
      <c r="D27" s="139"/>
      <c r="E27" s="215"/>
      <c r="F27" s="218"/>
      <c r="G27" s="221"/>
      <c r="H27" s="221"/>
      <c r="I27" s="125" t="str">
        <f>IF((Form_B!$C$25&gt;0),(G27+H27)/Form_B!$C$25,"")</f>
        <v/>
      </c>
      <c r="J27" s="230"/>
      <c r="K27" s="230"/>
      <c r="L27" s="225" t="str">
        <f>IF((Form_B!$C$25&gt;0),(J27+K27)/Form_B!$C$25,"")</f>
        <v/>
      </c>
      <c r="M27" s="272">
        <f>IF(OR(Percurso_8!$G27&gt;0,Percurso_8!$J27&gt;0),L27-I27,0)</f>
        <v>0</v>
      </c>
      <c r="P27" s="128"/>
      <c r="Q27" s="143"/>
      <c r="R27" s="143"/>
    </row>
    <row r="28" spans="1:38" ht="13.9" customHeight="1" x14ac:dyDescent="0.2">
      <c r="A28" s="163"/>
      <c r="B28" s="164"/>
      <c r="C28" s="164"/>
      <c r="D28" s="118"/>
      <c r="E28" s="344" t="s">
        <v>46</v>
      </c>
      <c r="F28" s="344"/>
      <c r="G28" s="92">
        <f>SUBTOTAL(109,Tabela139[Coluna4])</f>
        <v>0</v>
      </c>
      <c r="H28" s="92">
        <f>SUBTOTAL(109,Tabela139[Coluna5])</f>
        <v>0</v>
      </c>
      <c r="I28" s="119"/>
      <c r="J28" s="257">
        <f>SUBTOTAL(109,Tabela139[Coluna7])</f>
        <v>0</v>
      </c>
      <c r="K28" s="257">
        <f>SUBTOTAL(109,Tabela139[Coluna8])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273"/>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6"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26"/>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L78:AL79"/>
    <mergeCell ref="D38:T38"/>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ErrorMessage="1" promptTitle="Atenção" sqref="E13:H27 J13:K27" xr:uid="{4C6B7774-553B-46FF-AA31-BC0CFB548DB8}"/>
    <dataValidation allowBlank="1" showInputMessage="1" showErrorMessage="1" promptTitle="Atenção" prompt="Esta célula contém fórmulas e é preenchida automaticamente." sqref="J28:K28 G28:H28 P9 P10:Q10 A7:C7 L13:M27 B13:C27 I13:I27 E7:E8 AA105 I105:I108 R105:S108 AK105 R76:S77 AK76:AK77 AA76:AA77 D38" xr:uid="{064178DC-B9D3-42CC-B831-16363D122CD7}"/>
    <dataValidation allowBlank="1" showInputMessage="1" showErrorMessage="1" promptTitle="Atenção" prompt="Esta célula contém fórmulas e pode ser preenchida automaticamente. Em qualquer cópia, tem de ser introduzido manualmente." sqref="D34 V34:V38 V78:W78 E39 V39:W39 E78" xr:uid="{94C1B6BF-BC41-476A-96CC-A11EE7206BD2}"/>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5EF95-BB03-439F-8DF4-858514833300}">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5703125" style="122" customWidth="1"/>
    <col min="5" max="5" width="54.7109375" style="122" customWidth="1"/>
    <col min="6" max="6" width="10.5703125" style="122" customWidth="1"/>
    <col min="7" max="7" width="11.28515625" style="122" customWidth="1"/>
    <col min="8" max="8" width="10.28515625" style="122" customWidth="1"/>
    <col min="9" max="9" width="11" style="122" customWidth="1"/>
    <col min="10" max="10" width="10.7109375" style="122" customWidth="1"/>
    <col min="11" max="11" width="9.28515625" style="122" customWidth="1"/>
    <col min="12" max="12" width="11.42578125" style="122" customWidth="1"/>
    <col min="13" max="13" width="12.2851562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Form_B!C51</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IF(OR(Percurso_9!$M13&gt;=5.5%,Percurso_9!$M13&lt;=-5.5%),1,0)</f>
        <v>0</v>
      </c>
      <c r="C13" s="161">
        <f>IF(OR(Percurso_9!$M13&gt;=5.5%,Percurso_9!$M13&lt;=-5.5%),1,0)</f>
        <v>0</v>
      </c>
      <c r="D13" s="135" t="s">
        <v>43</v>
      </c>
      <c r="E13" s="215"/>
      <c r="F13" s="218"/>
      <c r="G13" s="221"/>
      <c r="H13" s="221"/>
      <c r="I13" s="125" t="str">
        <f>IF((Form_B!$C$25&gt;0),(G13+H13)/Form_B!$C$25,"")</f>
        <v/>
      </c>
      <c r="J13" s="224"/>
      <c r="K13" s="224"/>
      <c r="L13" s="225" t="str">
        <f>IF((Form_B!$C$25&gt;0),(J13+K13)/Form_B!$C$25,"")</f>
        <v/>
      </c>
      <c r="M13" s="272">
        <f>IF(OR(Percurso_9!$G13&gt;0,Percurso_9!$J13&gt;0),L13-I13,0)</f>
        <v>0</v>
      </c>
      <c r="P13" s="128"/>
    </row>
    <row r="14" spans="1:17" ht="13.9" customHeight="1" x14ac:dyDescent="0.2">
      <c r="B14" s="160">
        <f>IF(OR(Percurso_9!$M14&gt;=5.5%,Percurso_9!$M14&lt;=-5.5%),1,0)</f>
        <v>0</v>
      </c>
      <c r="C14" s="161">
        <f>IF(OR(Percurso_9!$M14&gt;=5.5%,Percurso_9!$M14&lt;=-5.5%),1,0)</f>
        <v>0</v>
      </c>
      <c r="D14" s="136"/>
      <c r="E14" s="215"/>
      <c r="F14" s="218"/>
      <c r="G14" s="221"/>
      <c r="H14" s="221"/>
      <c r="I14" s="125" t="str">
        <f>IF((Form_B!$C$25&gt;0),(G14+H14)/Form_B!$C$25,"")</f>
        <v/>
      </c>
      <c r="J14" s="224"/>
      <c r="K14" s="224"/>
      <c r="L14" s="225" t="str">
        <f>IF((Form_B!$C$25&gt;0),(J14+K14)/Form_B!$C$25,"")</f>
        <v/>
      </c>
      <c r="M14" s="272">
        <f>IF(OR(Percurso_9!$G14&gt;0,Percurso_9!$J14&gt;0),L14-I14,0)</f>
        <v>0</v>
      </c>
      <c r="P14" s="128"/>
    </row>
    <row r="15" spans="1:17" ht="13.9" customHeight="1" x14ac:dyDescent="0.2">
      <c r="B15" s="160">
        <f>IF(OR(Percurso_9!$M15&gt;=5.5%,Percurso_9!$M15&lt;=-5.5%),1,0)</f>
        <v>0</v>
      </c>
      <c r="C15" s="161">
        <f>IF(OR(Percurso_9!$M15&gt;=5.5%,Percurso_9!$M15&lt;=-5.5%),1,0)</f>
        <v>0</v>
      </c>
      <c r="D15" s="137"/>
      <c r="E15" s="215"/>
      <c r="F15" s="218"/>
      <c r="G15" s="221"/>
      <c r="H15" s="221"/>
      <c r="I15" s="125" t="str">
        <f>IF((Form_B!$C$25&gt;0),(G15+H15)/Form_B!$C$25,"")</f>
        <v/>
      </c>
      <c r="J15" s="224"/>
      <c r="K15" s="224"/>
      <c r="L15" s="225" t="str">
        <f>IF((Form_B!$C$25&gt;0),(J15+K15)/Form_B!$C$25,"")</f>
        <v/>
      </c>
      <c r="M15" s="272">
        <f>IF(OR(Percurso_9!$G15&gt;0,Percurso_9!$J15&gt;0),L15-I15,0)</f>
        <v>0</v>
      </c>
      <c r="P15" s="128"/>
    </row>
    <row r="16" spans="1:17" ht="13.9" customHeight="1" thickBot="1" x14ac:dyDescent="0.25">
      <c r="B16" s="160">
        <f>IF(OR(Percurso_9!$M16&gt;=5.5%,Percurso_9!$M16&lt;=-5.5%),1,0)</f>
        <v>0</v>
      </c>
      <c r="C16" s="161">
        <f>IF(OR(Percurso_9!$M16&gt;=5.5%,Percurso_9!$M16&lt;=-5.5%),1,0)</f>
        <v>0</v>
      </c>
      <c r="D16" s="138"/>
      <c r="E16" s="216"/>
      <c r="F16" s="219"/>
      <c r="G16" s="222"/>
      <c r="H16" s="222"/>
      <c r="I16" s="126" t="str">
        <f>IF((Form_B!$C$25&gt;0),(G16+H16)/Form_B!$C$25,"")</f>
        <v/>
      </c>
      <c r="J16" s="226"/>
      <c r="K16" s="226"/>
      <c r="L16" s="227" t="str">
        <f>IF((Form_B!$C$25&gt;0),(J16+K16)/Form_B!$C$25,"")</f>
        <v/>
      </c>
      <c r="M16" s="272">
        <f>IF(OR(Percurso_9!$G16&gt;0,Percurso_9!$J16&gt;0),L16-I16,0)</f>
        <v>0</v>
      </c>
      <c r="P16" s="128"/>
    </row>
    <row r="17" spans="1:38" ht="13.9" customHeight="1" x14ac:dyDescent="0.2">
      <c r="B17" s="160">
        <f>IF(OR(Percurso_9!$M17&gt;=5.5%,Percurso_9!$M17&lt;=-5.5%),1,0)</f>
        <v>0</v>
      </c>
      <c r="C17" s="161">
        <f>IF(OR(Percurso_9!$M17&gt;=5.5%,Percurso_9!$M17&lt;=-5.5%),1,0)</f>
        <v>0</v>
      </c>
      <c r="D17" s="139" t="s">
        <v>57</v>
      </c>
      <c r="E17" s="217"/>
      <c r="F17" s="220"/>
      <c r="G17" s="223"/>
      <c r="H17" s="223"/>
      <c r="I17" s="127" t="str">
        <f>IF((Form_B!$C$25&gt;0),(G17+H17)/Form_B!$C$25,"")</f>
        <v/>
      </c>
      <c r="J17" s="228"/>
      <c r="K17" s="228"/>
      <c r="L17" s="229" t="str">
        <f>IF((Form_B!$C$25&gt;0),(J17+K17)/Form_B!$C$25,"")</f>
        <v/>
      </c>
      <c r="M17" s="272">
        <f>IF(OR(Percurso_9!$G17&gt;0,Percurso_9!$J17&gt;0),L17-I17,0)</f>
        <v>0</v>
      </c>
      <c r="P17" s="128"/>
    </row>
    <row r="18" spans="1:38" ht="13.9" customHeight="1" x14ac:dyDescent="0.2">
      <c r="B18" s="160">
        <f>IF(OR(Percurso_9!$M18&gt;=5.5%,Percurso_9!$M18&lt;=-5.5%),1,0)</f>
        <v>0</v>
      </c>
      <c r="C18" s="161">
        <f>IF(OR(Percurso_9!$M18&gt;=5.5%,Percurso_9!$M18&lt;=-5.5%),1,0)</f>
        <v>0</v>
      </c>
      <c r="D18" s="139" t="s">
        <v>44</v>
      </c>
      <c r="E18" s="215"/>
      <c r="F18" s="218"/>
      <c r="G18" s="221"/>
      <c r="H18" s="221"/>
      <c r="I18" s="125" t="str">
        <f>IF((Form_B!$C$25&gt;0),(G18+H18)/Form_B!$C$25,"")</f>
        <v/>
      </c>
      <c r="J18" s="224"/>
      <c r="K18" s="224"/>
      <c r="L18" s="225" t="str">
        <f>IF((Form_B!$C$25&gt;0),(J18+K18)/Form_B!$C$25,"")</f>
        <v/>
      </c>
      <c r="M18" s="272">
        <f>IF(OR(Percurso_9!$G18&gt;0,Percurso_9!$J18&gt;0),L18-I18,0)</f>
        <v>0</v>
      </c>
      <c r="P18" s="128"/>
    </row>
    <row r="19" spans="1:38" ht="13.9" customHeight="1" x14ac:dyDescent="0.2">
      <c r="B19" s="160">
        <f>IF(OR(Percurso_9!$M19&gt;=5.5%,Percurso_9!$M19&lt;=-5.5%),1,0)</f>
        <v>0</v>
      </c>
      <c r="C19" s="161">
        <f>IF(OR(Percurso_9!$M19&gt;=5.5%,Percurso_9!$M19&lt;=-5.5%),1,0)</f>
        <v>0</v>
      </c>
      <c r="D19" s="139" t="s">
        <v>45</v>
      </c>
      <c r="E19" s="215"/>
      <c r="F19" s="218"/>
      <c r="G19" s="221"/>
      <c r="H19" s="221"/>
      <c r="I19" s="125" t="str">
        <f>IF((Form_B!$C$25&gt;0),(G19+H19)/Form_B!$C$25,"")</f>
        <v/>
      </c>
      <c r="J19" s="224"/>
      <c r="K19" s="224"/>
      <c r="L19" s="225" t="str">
        <f>IF((Form_B!$C$25&gt;0),(J19+K19)/Form_B!$C$25,"")</f>
        <v/>
      </c>
      <c r="M19" s="272">
        <f>IF(OR(Percurso_9!$G19&gt;0,Percurso_9!$J19&gt;0),L19-I19,0)</f>
        <v>0</v>
      </c>
      <c r="P19" s="128"/>
    </row>
    <row r="20" spans="1:38" ht="13.9" customHeight="1" x14ac:dyDescent="0.2">
      <c r="B20" s="160">
        <f>IF(OR(Percurso_9!$M20&gt;=5.5%,Percurso_9!$M20&lt;=-5.5%),1,0)</f>
        <v>0</v>
      </c>
      <c r="C20" s="161">
        <f>IF(OR(Percurso_9!$M20&gt;=5.5%,Percurso_9!$M20&lt;=-5.5%),1,0)</f>
        <v>0</v>
      </c>
      <c r="D20" s="139"/>
      <c r="E20" s="215"/>
      <c r="F20" s="218"/>
      <c r="G20" s="221"/>
      <c r="H20" s="221"/>
      <c r="I20" s="125" t="str">
        <f>IF((Form_B!$C$25&gt;0),(G20+H20)/Form_B!$C$25,"")</f>
        <v/>
      </c>
      <c r="J20" s="224"/>
      <c r="K20" s="224"/>
      <c r="L20" s="225" t="str">
        <f>IF((Form_B!$C$25&gt;0),(J20+K20)/Form_B!$C$25,"")</f>
        <v/>
      </c>
      <c r="M20" s="272">
        <f>IF(OR(Percurso_9!$G20&gt;0,Percurso_9!$J20&gt;0),L20-I20,0)</f>
        <v>0</v>
      </c>
      <c r="P20" s="128"/>
    </row>
    <row r="21" spans="1:38" ht="13.9" customHeight="1" x14ac:dyDescent="0.2">
      <c r="B21" s="160">
        <f>IF(OR(Percurso_9!$M21&gt;=5.5%,Percurso_9!$M21&lt;=-5.5%),1,0)</f>
        <v>0</v>
      </c>
      <c r="C21" s="161">
        <f>IF(OR(Percurso_9!$M21&gt;=5.5%,Percurso_9!$M21&lt;=-5.5%),1,0)</f>
        <v>0</v>
      </c>
      <c r="D21" s="139"/>
      <c r="E21" s="215"/>
      <c r="F21" s="218"/>
      <c r="G21" s="221"/>
      <c r="H21" s="221"/>
      <c r="I21" s="125" t="str">
        <f>IF((Form_B!$C$25&gt;0),(G21+H21)/Form_B!$C$25,"")</f>
        <v/>
      </c>
      <c r="J21" s="224"/>
      <c r="K21" s="224"/>
      <c r="L21" s="225" t="str">
        <f>IF((Form_B!$C$25&gt;0),(J21+K21)/Form_B!$C$25,"")</f>
        <v/>
      </c>
      <c r="M21" s="272">
        <f>IF(OR(Percurso_9!$G21&gt;0,Percurso_9!$J21&gt;0),L21-I21,0)</f>
        <v>0</v>
      </c>
      <c r="P21" s="128"/>
    </row>
    <row r="22" spans="1:38" ht="13.9" customHeight="1" x14ac:dyDescent="0.2">
      <c r="B22" s="160">
        <f>IF(OR(Percurso_9!$M22&gt;=5.5%,Percurso_9!$M22&lt;=-5.5%),1,0)</f>
        <v>0</v>
      </c>
      <c r="C22" s="161">
        <f>IF(OR(Percurso_9!$M22&gt;=5.5%,Percurso_9!$M22&lt;=-5.5%),1,0)</f>
        <v>0</v>
      </c>
      <c r="D22" s="139"/>
      <c r="E22" s="215"/>
      <c r="F22" s="218"/>
      <c r="G22" s="221"/>
      <c r="H22" s="221"/>
      <c r="I22" s="125" t="str">
        <f>IF((Form_B!$C$25&gt;0),(G22+H22)/Form_B!$C$25,"")</f>
        <v/>
      </c>
      <c r="J22" s="224"/>
      <c r="K22" s="224"/>
      <c r="L22" s="225" t="str">
        <f>IF((Form_B!$C$25&gt;0),(J22+K22)/Form_B!$C$25,"")</f>
        <v/>
      </c>
      <c r="M22" s="272">
        <f>IF(OR(Percurso_9!$G22&gt;0,Percurso_9!$J22&gt;0),L22-I22,0)</f>
        <v>0</v>
      </c>
      <c r="P22" s="128"/>
      <c r="R22" s="143"/>
    </row>
    <row r="23" spans="1:38" ht="13.9" customHeight="1" x14ac:dyDescent="0.2">
      <c r="B23" s="160">
        <f>IF(OR(Percurso_9!$M23&gt;=5.5%,Percurso_9!$M23&lt;=-5.5%),1,0)</f>
        <v>0</v>
      </c>
      <c r="C23" s="161">
        <f>IF(OR(Percurso_9!$M23&gt;=5.5%,Percurso_9!$M23&lt;=-5.5%),1,0)</f>
        <v>0</v>
      </c>
      <c r="D23" s="139"/>
      <c r="E23" s="215"/>
      <c r="F23" s="218"/>
      <c r="G23" s="221"/>
      <c r="H23" s="221"/>
      <c r="I23" s="125" t="str">
        <f>IF((Form_B!$C$25&gt;0),(G23+H23)/Form_B!$C$25,"")</f>
        <v/>
      </c>
      <c r="J23" s="224"/>
      <c r="K23" s="224"/>
      <c r="L23" s="225" t="str">
        <f>IF((Form_B!$C$25&gt;0),(J23+K23)/Form_B!$C$25,"")</f>
        <v/>
      </c>
      <c r="M23" s="272">
        <f>IF(OR(Percurso_9!$G23&gt;0,Percurso_9!$J23&gt;0),L23-I23,0)</f>
        <v>0</v>
      </c>
      <c r="P23" s="128"/>
    </row>
    <row r="24" spans="1:38" ht="13.9" customHeight="1" x14ac:dyDescent="0.2">
      <c r="B24" s="160">
        <f>IF(OR(Percurso_9!$M24&gt;=5.5%,Percurso_9!$M24&lt;=-5.5%),1,0)</f>
        <v>0</v>
      </c>
      <c r="C24" s="161">
        <f>IF(OR(Percurso_9!$M24&gt;=5.5%,Percurso_9!$M24&lt;=-5.5%),1,0)</f>
        <v>0</v>
      </c>
      <c r="D24" s="139"/>
      <c r="E24" s="215"/>
      <c r="F24" s="218"/>
      <c r="G24" s="221"/>
      <c r="H24" s="221"/>
      <c r="I24" s="125" t="str">
        <f>IF((Form_B!$C$25&gt;0),(G24+H24)/Form_B!$C$25,"")</f>
        <v/>
      </c>
      <c r="J24" s="224"/>
      <c r="K24" s="224"/>
      <c r="L24" s="225" t="str">
        <f>IF((Form_B!$C$25&gt;0),(J24+K24)/Form_B!$C$25,"")</f>
        <v/>
      </c>
      <c r="M24" s="272">
        <f>IF(OR(Percurso_9!$G24&gt;0,Percurso_9!$J24&gt;0),L24-I24,0)</f>
        <v>0</v>
      </c>
      <c r="P24" s="128"/>
    </row>
    <row r="25" spans="1:38" ht="13.9" customHeight="1" x14ac:dyDescent="0.2">
      <c r="B25" s="160">
        <f>IF(OR(Percurso_9!$M25&gt;=5.5%,Percurso_9!$M25&lt;=-5.5%),1,0)</f>
        <v>0</v>
      </c>
      <c r="C25" s="161">
        <f>IF(OR(Percurso_9!$M25&gt;=5.5%,Percurso_9!$M25&lt;=-5.5%),1,0)</f>
        <v>0</v>
      </c>
      <c r="D25" s="139"/>
      <c r="E25" s="215"/>
      <c r="F25" s="218"/>
      <c r="G25" s="221"/>
      <c r="H25" s="221"/>
      <c r="I25" s="125" t="str">
        <f>IF((Form_B!$C$25&gt;0),(G25+H25)/Form_B!$C$25,"")</f>
        <v/>
      </c>
      <c r="J25" s="224"/>
      <c r="K25" s="224"/>
      <c r="L25" s="225" t="str">
        <f>IF((Form_B!$C$25&gt;0),(J25+K25)/Form_B!$C$25,"")</f>
        <v/>
      </c>
      <c r="M25" s="272">
        <f>IF(OR(Percurso_9!$G25&gt;0,Percurso_9!$J25&gt;0),L25-I25,0)</f>
        <v>0</v>
      </c>
      <c r="P25" s="128"/>
    </row>
    <row r="26" spans="1:38" ht="13.9" customHeight="1" x14ac:dyDescent="0.2">
      <c r="B26" s="160">
        <f>IF(OR(Percurso_9!$M26&gt;=5.5%,Percurso_9!$M26&lt;=-5.5%),1,0)</f>
        <v>0</v>
      </c>
      <c r="C26" s="161">
        <f>IF(OR(Percurso_9!$M26&gt;=5.5%,Percurso_9!$M26&lt;=-5.5%),1,0)</f>
        <v>0</v>
      </c>
      <c r="D26" s="139"/>
      <c r="E26" s="215"/>
      <c r="F26" s="218"/>
      <c r="G26" s="221"/>
      <c r="H26" s="221"/>
      <c r="I26" s="125" t="str">
        <f>IF((Form_B!$C$25&gt;0),(G26+H26)/Form_B!$C$25,"")</f>
        <v/>
      </c>
      <c r="J26" s="224"/>
      <c r="K26" s="224"/>
      <c r="L26" s="225" t="str">
        <f>IF((Form_B!$C$25&gt;0),(J26+K26)/Form_B!$C$25,"")</f>
        <v/>
      </c>
      <c r="M26" s="272">
        <f>IF(OR(Percurso_9!$G26&gt;0,Percurso_9!$J26&gt;0),L26-I26,0)</f>
        <v>0</v>
      </c>
      <c r="P26" s="128"/>
    </row>
    <row r="27" spans="1:38" ht="13.9" customHeight="1" x14ac:dyDescent="0.2">
      <c r="B27" s="160">
        <f>IF(OR(Percurso_9!$M27&gt;=5.5%,Percurso_9!$M27&lt;=-5.5%),1,0)</f>
        <v>0</v>
      </c>
      <c r="C27" s="161">
        <f>IF(OR(Percurso_9!$M27&gt;=5.5%,Percurso_9!$M27&lt;=-5.5%),1,0)</f>
        <v>0</v>
      </c>
      <c r="D27" s="139"/>
      <c r="E27" s="215"/>
      <c r="F27" s="218"/>
      <c r="G27" s="221"/>
      <c r="H27" s="221"/>
      <c r="I27" s="125" t="str">
        <f>IF((Form_B!$C$25&gt;0),(G27+H27)/Form_B!$C$25,"")</f>
        <v/>
      </c>
      <c r="J27" s="230"/>
      <c r="K27" s="230"/>
      <c r="L27" s="225" t="str">
        <f>IF((Form_B!$C$25&gt;0),(J27+K27)/Form_B!$C$25,"")</f>
        <v/>
      </c>
      <c r="M27" s="272">
        <f>IF(OR(Percurso_9!$G27&gt;0,Percurso_9!$J27&gt;0),L27-I27,0)</f>
        <v>0</v>
      </c>
      <c r="P27" s="128"/>
      <c r="Q27" s="143"/>
      <c r="R27" s="143"/>
    </row>
    <row r="28" spans="1:38" ht="13.9" customHeight="1" x14ac:dyDescent="0.2">
      <c r="A28" s="163"/>
      <c r="B28" s="164"/>
      <c r="C28" s="164"/>
      <c r="D28" s="118"/>
      <c r="E28" s="344" t="s">
        <v>46</v>
      </c>
      <c r="F28" s="344"/>
      <c r="G28" s="92">
        <f>SUBTOTAL(109,Tabela140[Coluna4])</f>
        <v>0</v>
      </c>
      <c r="H28" s="92">
        <f>SUBTOTAL(109,Tabela140[Coluna5])</f>
        <v>0</v>
      </c>
      <c r="I28" s="119"/>
      <c r="J28" s="257">
        <f>SUBTOTAL(109,Tabela140[Coluna7])</f>
        <v>0</v>
      </c>
      <c r="K28" s="257">
        <f>SUBTOTAL(109,Tabela140[Coluna8])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3" t="str">
        <f>IF(ISERROR(F36),"",IF(OR(Form_A!$I$70="a)",ISBLANK(Form_A!$I$70))*OR(F36&gt;=15.5%,F36&lt;=-15.5%),$A$38,""))</f>
        <v/>
      </c>
      <c r="E38" s="433"/>
      <c r="F38" s="433"/>
      <c r="G38" s="433"/>
      <c r="H38" s="433"/>
      <c r="I38" s="433"/>
      <c r="J38" s="433"/>
      <c r="K38" s="433"/>
      <c r="L38" s="433"/>
      <c r="M38" s="433"/>
      <c r="N38" s="433"/>
      <c r="O38" s="433"/>
      <c r="P38" s="433"/>
      <c r="Q38" s="433"/>
      <c r="R38" s="433"/>
      <c r="S38" s="433"/>
      <c r="T38" s="433"/>
      <c r="U38" s="273"/>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3">
    <mergeCell ref="AL78:AL79"/>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InputMessage="1" showErrorMessage="1" promptTitle="Atenção" prompt="Esta célula contém fórmulas e pode ser preenchida automaticamente. Em qualquer cópia, tem de ser introduzido manualmente." sqref="D34 V34:V38 V78:W78 E39 V39:W39 E78" xr:uid="{AF51E237-DF51-46B2-A66C-106A2DF01CA9}"/>
    <dataValidation allowBlank="1" showInputMessage="1" showErrorMessage="1" promptTitle="Atenção" prompt="Esta célula contém fórmulas e é preenchida automaticamente." sqref="J28:K28 G28:H28 P9 P10:Q10 A7:C7 L13:M27 B13:C27 I13:I27 E7:E8 AA105 I105:I108 R105:S108 AK105 R76:S77 AK76:AK77 AA76:AA77 D38" xr:uid="{0857BEE6-3240-4835-B6CB-D7B5A16C5D40}"/>
    <dataValidation allowBlank="1" showErrorMessage="1" promptTitle="Atenção" sqref="E13:H27 J13:K27" xr:uid="{E22E8B34-E9AC-46A1-8F81-932F25AE6D9C}"/>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lha11"/>
  <dimension ref="A1:M117"/>
  <sheetViews>
    <sheetView workbookViewId="0"/>
  </sheetViews>
  <sheetFormatPr defaultColWidth="9.28515625" defaultRowHeight="12" x14ac:dyDescent="0.2"/>
  <cols>
    <col min="1" max="1" width="85.28515625" style="7" bestFit="1" customWidth="1"/>
    <col min="2" max="2" width="86.28515625" style="7" customWidth="1"/>
    <col min="3" max="3" width="14.42578125" style="7" bestFit="1" customWidth="1"/>
    <col min="4" max="4" width="17" style="7" customWidth="1"/>
    <col min="5" max="5" width="16.7109375" style="7" bestFit="1" customWidth="1"/>
    <col min="6" max="6" width="1.5703125" style="7" customWidth="1"/>
    <col min="7" max="7" width="13.7109375" style="7" customWidth="1"/>
    <col min="8" max="8" width="1.28515625" style="7" customWidth="1"/>
    <col min="9" max="9" width="10.28515625" style="7" bestFit="1" customWidth="1"/>
    <col min="10" max="10" width="1.7109375" style="7" customWidth="1"/>
    <col min="11" max="12" width="9.28515625" style="7" customWidth="1"/>
    <col min="13" max="13" width="16.28515625" style="7" bestFit="1" customWidth="1"/>
    <col min="14" max="14" width="9.28515625" style="7" customWidth="1"/>
    <col min="15" max="16384" width="9.28515625" style="7"/>
  </cols>
  <sheetData>
    <row r="1" spans="1:13" x14ac:dyDescent="0.2">
      <c r="A1" s="6" t="s">
        <v>58</v>
      </c>
      <c r="B1" s="6" t="s">
        <v>59</v>
      </c>
      <c r="C1" s="6" t="s">
        <v>60</v>
      </c>
      <c r="D1" s="6" t="s">
        <v>61</v>
      </c>
      <c r="E1" s="6"/>
      <c r="F1" s="373" t="s">
        <v>62</v>
      </c>
      <c r="G1" s="373"/>
      <c r="H1" s="6"/>
      <c r="I1" s="6" t="s">
        <v>63</v>
      </c>
      <c r="J1" s="6"/>
      <c r="K1" s="6" t="s">
        <v>64</v>
      </c>
      <c r="M1" s="6" t="s">
        <v>65</v>
      </c>
    </row>
    <row r="2" spans="1:13" ht="33.75" x14ac:dyDescent="0.2">
      <c r="A2" s="7" t="s">
        <v>66</v>
      </c>
      <c r="B2" s="8" t="s">
        <v>67</v>
      </c>
      <c r="C2" s="7" t="s">
        <v>68</v>
      </c>
      <c r="D2" s="7" t="s">
        <v>69</v>
      </c>
      <c r="E2" s="7" t="s">
        <v>70</v>
      </c>
      <c r="F2" s="7">
        <v>1</v>
      </c>
      <c r="G2" s="7" t="s">
        <v>71</v>
      </c>
      <c r="I2" s="7" t="s">
        <v>72</v>
      </c>
      <c r="K2" s="7" t="s">
        <v>73</v>
      </c>
      <c r="M2" s="7" t="s">
        <v>74</v>
      </c>
    </row>
    <row r="3" spans="1:13" ht="33.75" x14ac:dyDescent="0.2">
      <c r="A3" s="7" t="s">
        <v>75</v>
      </c>
      <c r="B3" s="8" t="s">
        <v>76</v>
      </c>
      <c r="C3" s="7" t="s">
        <v>77</v>
      </c>
      <c r="D3" s="7" t="s">
        <v>78</v>
      </c>
      <c r="E3" s="7" t="s">
        <v>79</v>
      </c>
      <c r="F3" s="7">
        <v>2</v>
      </c>
      <c r="G3" s="7" t="s">
        <v>80</v>
      </c>
      <c r="I3" s="7" t="s">
        <v>81</v>
      </c>
      <c r="K3" s="7" t="s">
        <v>82</v>
      </c>
      <c r="M3" s="7" t="s">
        <v>83</v>
      </c>
    </row>
    <row r="4" spans="1:13" ht="33.75" x14ac:dyDescent="0.2">
      <c r="A4" s="7" t="s">
        <v>84</v>
      </c>
      <c r="B4" s="8" t="s">
        <v>85</v>
      </c>
      <c r="C4" s="7" t="s">
        <v>86</v>
      </c>
      <c r="D4" s="7" t="s">
        <v>87</v>
      </c>
      <c r="F4" s="7">
        <v>3</v>
      </c>
      <c r="G4" s="7" t="s">
        <v>88</v>
      </c>
      <c r="I4" s="7" t="s">
        <v>89</v>
      </c>
      <c r="K4" s="7" t="s">
        <v>90</v>
      </c>
      <c r="M4" s="7" t="s">
        <v>91</v>
      </c>
    </row>
    <row r="5" spans="1:13" x14ac:dyDescent="0.2">
      <c r="A5" s="7" t="s">
        <v>92</v>
      </c>
      <c r="C5" s="7" t="s">
        <v>93</v>
      </c>
      <c r="F5" s="7">
        <v>4</v>
      </c>
      <c r="G5" s="7" t="s">
        <v>94</v>
      </c>
      <c r="I5" s="7" t="s">
        <v>95</v>
      </c>
      <c r="K5" s="7" t="s">
        <v>96</v>
      </c>
      <c r="M5" s="7" t="s">
        <v>97</v>
      </c>
    </row>
    <row r="6" spans="1:13" x14ac:dyDescent="0.2">
      <c r="A6" s="7" t="s">
        <v>98</v>
      </c>
      <c r="F6" s="7">
        <v>5</v>
      </c>
      <c r="I6" s="7" t="s">
        <v>99</v>
      </c>
      <c r="K6" s="7" t="s">
        <v>100</v>
      </c>
      <c r="M6" s="7" t="s">
        <v>101</v>
      </c>
    </row>
    <row r="7" spans="1:13" x14ac:dyDescent="0.2">
      <c r="A7" s="7" t="s">
        <v>102</v>
      </c>
      <c r="B7" s="9"/>
      <c r="F7" s="7">
        <v>6</v>
      </c>
      <c r="I7" s="7" t="s">
        <v>103</v>
      </c>
      <c r="K7" s="7" t="s">
        <v>104</v>
      </c>
    </row>
    <row r="8" spans="1:13" x14ac:dyDescent="0.2">
      <c r="A8" s="7" t="s">
        <v>105</v>
      </c>
      <c r="C8" s="6"/>
      <c r="I8" s="7" t="s">
        <v>101</v>
      </c>
      <c r="K8" s="7" t="s">
        <v>106</v>
      </c>
    </row>
    <row r="9" spans="1:13" x14ac:dyDescent="0.2">
      <c r="A9" s="7" t="s">
        <v>107</v>
      </c>
      <c r="K9" s="7" t="s">
        <v>108</v>
      </c>
    </row>
    <row r="10" spans="1:13" x14ac:dyDescent="0.2">
      <c r="A10" s="7" t="s">
        <v>109</v>
      </c>
      <c r="K10" s="7" t="s">
        <v>110</v>
      </c>
    </row>
    <row r="11" spans="1:13" x14ac:dyDescent="0.2">
      <c r="A11" s="7" t="s">
        <v>111</v>
      </c>
    </row>
    <row r="12" spans="1:13" x14ac:dyDescent="0.2">
      <c r="A12" s="7" t="s">
        <v>112</v>
      </c>
    </row>
    <row r="13" spans="1:13" x14ac:dyDescent="0.2">
      <c r="A13" s="7" t="s">
        <v>113</v>
      </c>
      <c r="C13" s="6"/>
    </row>
    <row r="14" spans="1:13" x14ac:dyDescent="0.2">
      <c r="A14" s="7" t="s">
        <v>114</v>
      </c>
    </row>
    <row r="15" spans="1:13" x14ac:dyDescent="0.2">
      <c r="A15" s="7" t="s">
        <v>115</v>
      </c>
    </row>
    <row r="16" spans="1:13" x14ac:dyDescent="0.2">
      <c r="A16" s="7" t="s">
        <v>116</v>
      </c>
    </row>
    <row r="17" spans="1:1" x14ac:dyDescent="0.2">
      <c r="A17" s="7" t="s">
        <v>117</v>
      </c>
    </row>
    <row r="18" spans="1:1" x14ac:dyDescent="0.2">
      <c r="A18" s="7" t="s">
        <v>118</v>
      </c>
    </row>
    <row r="19" spans="1:1" x14ac:dyDescent="0.2">
      <c r="A19" s="7" t="s">
        <v>119</v>
      </c>
    </row>
    <row r="20" spans="1:1" x14ac:dyDescent="0.2">
      <c r="A20" s="7" t="s">
        <v>120</v>
      </c>
    </row>
    <row r="21" spans="1:1" x14ac:dyDescent="0.2">
      <c r="A21" s="7" t="s">
        <v>121</v>
      </c>
    </row>
    <row r="22" spans="1:1" x14ac:dyDescent="0.2">
      <c r="A22" s="7" t="s">
        <v>122</v>
      </c>
    </row>
    <row r="23" spans="1:1" x14ac:dyDescent="0.2">
      <c r="A23" s="7" t="s">
        <v>123</v>
      </c>
    </row>
    <row r="24" spans="1:1" x14ac:dyDescent="0.2">
      <c r="A24" s="7" t="s">
        <v>124</v>
      </c>
    </row>
    <row r="25" spans="1:1" x14ac:dyDescent="0.2">
      <c r="A25" s="7" t="s">
        <v>125</v>
      </c>
    </row>
    <row r="26" spans="1:1" x14ac:dyDescent="0.2">
      <c r="A26" s="7" t="s">
        <v>126</v>
      </c>
    </row>
    <row r="27" spans="1:1" x14ac:dyDescent="0.2">
      <c r="A27" s="7" t="s">
        <v>127</v>
      </c>
    </row>
    <row r="28" spans="1:1" x14ac:dyDescent="0.2">
      <c r="A28" s="7" t="s">
        <v>128</v>
      </c>
    </row>
    <row r="29" spans="1:1" x14ac:dyDescent="0.2">
      <c r="A29" s="7" t="s">
        <v>129</v>
      </c>
    </row>
    <row r="30" spans="1:1" x14ac:dyDescent="0.2">
      <c r="A30" s="7" t="s">
        <v>130</v>
      </c>
    </row>
    <row r="31" spans="1:1" x14ac:dyDescent="0.2">
      <c r="A31" s="7" t="s">
        <v>131</v>
      </c>
    </row>
    <row r="32" spans="1:1" x14ac:dyDescent="0.2">
      <c r="A32" s="7" t="s">
        <v>132</v>
      </c>
    </row>
    <row r="33" spans="1:1" x14ac:dyDescent="0.2">
      <c r="A33" s="7" t="s">
        <v>133</v>
      </c>
    </row>
    <row r="34" spans="1:1" x14ac:dyDescent="0.2">
      <c r="A34" s="7" t="s">
        <v>134</v>
      </c>
    </row>
    <row r="35" spans="1:1" x14ac:dyDescent="0.2">
      <c r="A35" s="7" t="s">
        <v>135</v>
      </c>
    </row>
    <row r="36" spans="1:1" x14ac:dyDescent="0.2">
      <c r="A36" s="7" t="s">
        <v>136</v>
      </c>
    </row>
    <row r="37" spans="1:1" x14ac:dyDescent="0.2">
      <c r="A37" s="7" t="s">
        <v>137</v>
      </c>
    </row>
    <row r="38" spans="1:1" x14ac:dyDescent="0.2">
      <c r="A38" s="7" t="s">
        <v>138</v>
      </c>
    </row>
    <row r="39" spans="1:1" x14ac:dyDescent="0.2">
      <c r="A39" s="7" t="s">
        <v>139</v>
      </c>
    </row>
    <row r="40" spans="1:1" x14ac:dyDescent="0.2">
      <c r="A40" s="7" t="s">
        <v>140</v>
      </c>
    </row>
    <row r="41" spans="1:1" x14ac:dyDescent="0.2">
      <c r="A41" s="7" t="s">
        <v>141</v>
      </c>
    </row>
    <row r="42" spans="1:1" x14ac:dyDescent="0.2">
      <c r="A42" s="7" t="s">
        <v>142</v>
      </c>
    </row>
    <row r="43" spans="1:1" x14ac:dyDescent="0.2">
      <c r="A43" s="7" t="s">
        <v>143</v>
      </c>
    </row>
    <row r="44" spans="1:1" x14ac:dyDescent="0.2">
      <c r="A44" s="7" t="s">
        <v>144</v>
      </c>
    </row>
    <row r="45" spans="1:1" x14ac:dyDescent="0.2">
      <c r="A45" s="7" t="s">
        <v>145</v>
      </c>
    </row>
    <row r="46" spans="1:1" x14ac:dyDescent="0.2">
      <c r="A46" s="7" t="s">
        <v>146</v>
      </c>
    </row>
    <row r="47" spans="1:1" x14ac:dyDescent="0.2">
      <c r="A47" s="7" t="s">
        <v>147</v>
      </c>
    </row>
    <row r="48" spans="1:1" x14ac:dyDescent="0.2">
      <c r="A48" s="7" t="s">
        <v>148</v>
      </c>
    </row>
    <row r="49" spans="1:1" x14ac:dyDescent="0.2">
      <c r="A49" s="7" t="s">
        <v>149</v>
      </c>
    </row>
    <row r="50" spans="1:1" x14ac:dyDescent="0.2">
      <c r="A50" s="7" t="s">
        <v>150</v>
      </c>
    </row>
    <row r="51" spans="1:1" x14ac:dyDescent="0.2">
      <c r="A51" s="7" t="s">
        <v>151</v>
      </c>
    </row>
    <row r="52" spans="1:1" x14ac:dyDescent="0.2">
      <c r="A52" s="7" t="s">
        <v>152</v>
      </c>
    </row>
    <row r="53" spans="1:1" x14ac:dyDescent="0.2">
      <c r="A53" s="7" t="s">
        <v>153</v>
      </c>
    </row>
    <row r="54" spans="1:1" x14ac:dyDescent="0.2">
      <c r="A54" s="7" t="s">
        <v>154</v>
      </c>
    </row>
    <row r="55" spans="1:1" x14ac:dyDescent="0.2">
      <c r="A55" s="7" t="s">
        <v>155</v>
      </c>
    </row>
    <row r="56" spans="1:1" x14ac:dyDescent="0.2">
      <c r="A56" s="7" t="s">
        <v>156</v>
      </c>
    </row>
    <row r="57" spans="1:1" x14ac:dyDescent="0.2">
      <c r="A57" s="7" t="s">
        <v>157</v>
      </c>
    </row>
    <row r="58" spans="1:1" x14ac:dyDescent="0.2">
      <c r="A58" s="7" t="s">
        <v>158</v>
      </c>
    </row>
    <row r="59" spans="1:1" x14ac:dyDescent="0.2">
      <c r="A59" s="7" t="s">
        <v>159</v>
      </c>
    </row>
    <row r="60" spans="1:1" x14ac:dyDescent="0.2">
      <c r="A60" s="7" t="s">
        <v>160</v>
      </c>
    </row>
    <row r="61" spans="1:1" x14ac:dyDescent="0.2">
      <c r="A61" s="7" t="s">
        <v>161</v>
      </c>
    </row>
    <row r="62" spans="1:1" x14ac:dyDescent="0.2">
      <c r="A62" s="7" t="s">
        <v>162</v>
      </c>
    </row>
    <row r="63" spans="1:1" x14ac:dyDescent="0.2">
      <c r="A63" s="7" t="s">
        <v>163</v>
      </c>
    </row>
    <row r="64" spans="1:1" x14ac:dyDescent="0.2">
      <c r="A64" s="7" t="s">
        <v>164</v>
      </c>
    </row>
    <row r="65" spans="1:1" x14ac:dyDescent="0.2">
      <c r="A65" s="7" t="s">
        <v>165</v>
      </c>
    </row>
    <row r="66" spans="1:1" x14ac:dyDescent="0.2">
      <c r="A66" s="7" t="s">
        <v>166</v>
      </c>
    </row>
    <row r="67" spans="1:1" x14ac:dyDescent="0.2">
      <c r="A67" s="7" t="s">
        <v>167</v>
      </c>
    </row>
    <row r="68" spans="1:1" x14ac:dyDescent="0.2">
      <c r="A68" s="7" t="s">
        <v>168</v>
      </c>
    </row>
    <row r="69" spans="1:1" x14ac:dyDescent="0.2">
      <c r="A69" s="7" t="s">
        <v>169</v>
      </c>
    </row>
    <row r="70" spans="1:1" x14ac:dyDescent="0.2">
      <c r="A70" s="7" t="s">
        <v>170</v>
      </c>
    </row>
    <row r="71" spans="1:1" x14ac:dyDescent="0.2">
      <c r="A71" s="7" t="s">
        <v>171</v>
      </c>
    </row>
    <row r="72" spans="1:1" x14ac:dyDescent="0.2">
      <c r="A72" s="7" t="s">
        <v>172</v>
      </c>
    </row>
    <row r="73" spans="1:1" x14ac:dyDescent="0.2">
      <c r="A73" s="7" t="s">
        <v>173</v>
      </c>
    </row>
    <row r="74" spans="1:1" x14ac:dyDescent="0.2">
      <c r="A74" s="7" t="s">
        <v>174</v>
      </c>
    </row>
    <row r="75" spans="1:1" x14ac:dyDescent="0.2">
      <c r="A75" s="7" t="s">
        <v>175</v>
      </c>
    </row>
    <row r="76" spans="1:1" x14ac:dyDescent="0.2">
      <c r="A76" s="7" t="s">
        <v>176</v>
      </c>
    </row>
    <row r="77" spans="1:1" x14ac:dyDescent="0.2">
      <c r="A77" s="7" t="s">
        <v>177</v>
      </c>
    </row>
    <row r="78" spans="1:1" x14ac:dyDescent="0.2">
      <c r="A78" s="7" t="s">
        <v>178</v>
      </c>
    </row>
    <row r="79" spans="1:1" x14ac:dyDescent="0.2">
      <c r="A79" s="7" t="s">
        <v>179</v>
      </c>
    </row>
    <row r="80" spans="1:1" x14ac:dyDescent="0.2">
      <c r="A80" s="7" t="s">
        <v>180</v>
      </c>
    </row>
    <row r="81" spans="1:1" x14ac:dyDescent="0.2">
      <c r="A81" s="7" t="s">
        <v>181</v>
      </c>
    </row>
    <row r="82" spans="1:1" x14ac:dyDescent="0.2">
      <c r="A82" s="7" t="s">
        <v>182</v>
      </c>
    </row>
    <row r="83" spans="1:1" x14ac:dyDescent="0.2">
      <c r="A83" s="7" t="s">
        <v>183</v>
      </c>
    </row>
    <row r="84" spans="1:1" x14ac:dyDescent="0.2">
      <c r="A84" s="7" t="s">
        <v>184</v>
      </c>
    </row>
    <row r="85" spans="1:1" x14ac:dyDescent="0.2">
      <c r="A85" s="7" t="s">
        <v>185</v>
      </c>
    </row>
    <row r="86" spans="1:1" x14ac:dyDescent="0.2">
      <c r="A86" s="7" t="s">
        <v>186</v>
      </c>
    </row>
    <row r="87" spans="1:1" x14ac:dyDescent="0.2">
      <c r="A87" s="7" t="s">
        <v>187</v>
      </c>
    </row>
    <row r="88" spans="1:1" x14ac:dyDescent="0.2">
      <c r="A88" s="7" t="s">
        <v>188</v>
      </c>
    </row>
    <row r="89" spans="1:1" x14ac:dyDescent="0.2">
      <c r="A89" s="7" t="s">
        <v>189</v>
      </c>
    </row>
    <row r="90" spans="1:1" x14ac:dyDescent="0.2">
      <c r="A90" s="7" t="s">
        <v>190</v>
      </c>
    </row>
    <row r="91" spans="1:1" x14ac:dyDescent="0.2">
      <c r="A91" s="7" t="s">
        <v>191</v>
      </c>
    </row>
    <row r="92" spans="1:1" x14ac:dyDescent="0.2">
      <c r="A92" s="7" t="s">
        <v>192</v>
      </c>
    </row>
    <row r="93" spans="1:1" x14ac:dyDescent="0.2">
      <c r="A93" s="7" t="s">
        <v>193</v>
      </c>
    </row>
    <row r="94" spans="1:1" x14ac:dyDescent="0.2">
      <c r="A94" s="7" t="s">
        <v>194</v>
      </c>
    </row>
    <row r="95" spans="1:1" x14ac:dyDescent="0.2">
      <c r="A95" s="7" t="s">
        <v>195</v>
      </c>
    </row>
    <row r="96" spans="1:1" x14ac:dyDescent="0.2">
      <c r="A96" s="7" t="s">
        <v>196</v>
      </c>
    </row>
    <row r="97" spans="1:1" x14ac:dyDescent="0.2">
      <c r="A97" s="7" t="s">
        <v>197</v>
      </c>
    </row>
    <row r="98" spans="1:1" x14ac:dyDescent="0.2">
      <c r="A98" s="7" t="s">
        <v>198</v>
      </c>
    </row>
    <row r="99" spans="1:1" x14ac:dyDescent="0.2">
      <c r="A99" s="7" t="s">
        <v>199</v>
      </c>
    </row>
    <row r="100" spans="1:1" x14ac:dyDescent="0.2">
      <c r="A100" s="7" t="s">
        <v>200</v>
      </c>
    </row>
    <row r="101" spans="1:1" x14ac:dyDescent="0.2">
      <c r="A101" s="7" t="s">
        <v>201</v>
      </c>
    </row>
    <row r="102" spans="1:1" x14ac:dyDescent="0.2">
      <c r="A102" s="7" t="s">
        <v>202</v>
      </c>
    </row>
    <row r="103" spans="1:1" x14ac:dyDescent="0.2">
      <c r="A103" s="7" t="s">
        <v>203</v>
      </c>
    </row>
    <row r="104" spans="1:1" x14ac:dyDescent="0.2">
      <c r="A104" s="7" t="s">
        <v>204</v>
      </c>
    </row>
    <row r="105" spans="1:1" x14ac:dyDescent="0.2">
      <c r="A105" s="7" t="s">
        <v>205</v>
      </c>
    </row>
    <row r="106" spans="1:1" x14ac:dyDescent="0.2">
      <c r="A106" s="7" t="s">
        <v>206</v>
      </c>
    </row>
    <row r="107" spans="1:1" x14ac:dyDescent="0.2">
      <c r="A107" s="7" t="s">
        <v>207</v>
      </c>
    </row>
    <row r="108" spans="1:1" x14ac:dyDescent="0.2">
      <c r="A108" s="7" t="s">
        <v>208</v>
      </c>
    </row>
    <row r="109" spans="1:1" x14ac:dyDescent="0.2">
      <c r="A109" s="7" t="s">
        <v>209</v>
      </c>
    </row>
    <row r="110" spans="1:1" x14ac:dyDescent="0.2">
      <c r="A110" s="7" t="s">
        <v>210</v>
      </c>
    </row>
    <row r="111" spans="1:1" x14ac:dyDescent="0.2">
      <c r="A111" s="7" t="s">
        <v>211</v>
      </c>
    </row>
    <row r="112" spans="1:1" x14ac:dyDescent="0.2">
      <c r="A112" s="7" t="s">
        <v>212</v>
      </c>
    </row>
    <row r="113" spans="1:1" x14ac:dyDescent="0.2">
      <c r="A113" s="7" t="s">
        <v>213</v>
      </c>
    </row>
    <row r="114" spans="1:1" x14ac:dyDescent="0.2">
      <c r="A114" s="7" t="s">
        <v>214</v>
      </c>
    </row>
    <row r="115" spans="1:1" x14ac:dyDescent="0.2">
      <c r="A115" s="7" t="s">
        <v>215</v>
      </c>
    </row>
    <row r="116" spans="1:1" x14ac:dyDescent="0.2">
      <c r="A116" s="7" t="s">
        <v>216</v>
      </c>
    </row>
    <row r="117" spans="1:1" x14ac:dyDescent="0.2">
      <c r="A117" s="7" t="s">
        <v>217</v>
      </c>
    </row>
  </sheetData>
  <mergeCells count="1">
    <mergeCell ref="F1:G1"/>
  </mergeCells>
  <pageMargins left="0.70000000000000007" right="0.70000000000000007" top="0.75" bottom="0.75" header="0.30000000000000004" footer="0.30000000000000004"/>
  <pageSetup paperSize="9" fitToWidth="0" fitToHeight="0" orientation="portrait" r:id="rId1"/>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lha14"/>
  <dimension ref="A1:E68"/>
  <sheetViews>
    <sheetView workbookViewId="0"/>
  </sheetViews>
  <sheetFormatPr defaultColWidth="8.7109375" defaultRowHeight="12.75" x14ac:dyDescent="0.2"/>
  <cols>
    <col min="1" max="1" width="11.42578125" style="1" customWidth="1"/>
    <col min="2" max="2" width="112" style="1" customWidth="1"/>
    <col min="3" max="3" width="8.7109375" style="1" customWidth="1"/>
    <col min="4" max="5" width="10.28515625" style="1" customWidth="1"/>
    <col min="6" max="6" width="8.7109375" style="1" customWidth="1"/>
    <col min="7" max="16384" width="8.7109375" style="1"/>
  </cols>
  <sheetData>
    <row r="1" spans="2:4" ht="28.9" customHeight="1" thickBot="1" x14ac:dyDescent="0.25">
      <c r="B1" s="376" t="s">
        <v>218</v>
      </c>
      <c r="C1" s="376"/>
    </row>
    <row r="2" spans="2:4" ht="15" x14ac:dyDescent="0.25">
      <c r="B2" s="10"/>
      <c r="C2" s="10"/>
    </row>
    <row r="3" spans="2:4" ht="15" x14ac:dyDescent="0.2">
      <c r="B3" s="11" t="s">
        <v>12</v>
      </c>
    </row>
    <row r="4" spans="2:4" ht="80.650000000000006" customHeight="1" x14ac:dyDescent="0.2">
      <c r="B4" s="12" t="e">
        <f>Form_A!#REF!</f>
        <v>#REF!</v>
      </c>
    </row>
    <row r="5" spans="2:4" x14ac:dyDescent="0.2">
      <c r="B5" s="13"/>
    </row>
    <row r="6" spans="2:4" x14ac:dyDescent="0.2">
      <c r="B6" s="14" t="s">
        <v>219</v>
      </c>
    </row>
    <row r="7" spans="2:4" x14ac:dyDescent="0.2">
      <c r="B7" s="15"/>
    </row>
    <row r="8" spans="2:4" ht="15" x14ac:dyDescent="0.2">
      <c r="B8" s="11" t="s">
        <v>220</v>
      </c>
      <c r="C8" s="16">
        <f>Form_B!$C$4</f>
        <v>0</v>
      </c>
    </row>
    <row r="9" spans="2:4" ht="15" x14ac:dyDescent="0.2">
      <c r="B9" s="11" t="s">
        <v>221</v>
      </c>
      <c r="C9" s="16" t="str">
        <f>CONCATENATE(Form_B!C7,IF(Form_B!C7="","Não aplicável",""))</f>
        <v>Não aplicável</v>
      </c>
    </row>
    <row r="10" spans="2:4" ht="15" x14ac:dyDescent="0.2">
      <c r="B10" s="11" t="s">
        <v>222</v>
      </c>
      <c r="C10" s="16" t="str">
        <f>IF(Form_B!C10="Licenciatura","Licenciado",IF(Form_B!C10="Mestrado Integrado","Mestre",IF(Form_B!C10="Mestrado","Mestre",IF(Form_B!C10="Doutoramento","Doutor",""))))</f>
        <v/>
      </c>
    </row>
    <row r="11" spans="2:4" ht="15" x14ac:dyDescent="0.2">
      <c r="B11" s="11" t="s">
        <v>223</v>
      </c>
      <c r="C11" s="16">
        <f>Form_B!C13</f>
        <v>0</v>
      </c>
    </row>
    <row r="12" spans="2:4" ht="15" x14ac:dyDescent="0.2">
      <c r="B12" s="17" t="s">
        <v>224</v>
      </c>
      <c r="C12" s="16">
        <f>Form_B!C22</f>
        <v>0</v>
      </c>
    </row>
    <row r="13" spans="2:4" ht="30" x14ac:dyDescent="0.2">
      <c r="B13" s="17" t="s">
        <v>225</v>
      </c>
      <c r="C13" s="18">
        <f>Form_B!C25</f>
        <v>0</v>
      </c>
    </row>
    <row r="14" spans="2:4" ht="15" x14ac:dyDescent="0.2">
      <c r="B14" s="11" t="s">
        <v>226</v>
      </c>
      <c r="C14" s="16" t="e">
        <f>CONCATENATE(Form_B!#REF!,IF(Form_B!#REF!="",""," "),Form_B!#REF!)</f>
        <v>#REF!</v>
      </c>
      <c r="D14" s="19"/>
    </row>
    <row r="15" spans="2:4" ht="15" x14ac:dyDescent="0.2">
      <c r="B15" s="11" t="s">
        <v>227</v>
      </c>
      <c r="C15" s="16">
        <f>Form_B!C33</f>
        <v>0</v>
      </c>
    </row>
    <row r="16" spans="2:4" ht="15" x14ac:dyDescent="0.2">
      <c r="B16" s="11"/>
      <c r="C16" s="16">
        <f>Form_B!C35</f>
        <v>0</v>
      </c>
    </row>
    <row r="17" spans="1:5" ht="15" x14ac:dyDescent="0.2">
      <c r="B17" s="11"/>
      <c r="C17" s="16">
        <f>Form_B!C37</f>
        <v>0</v>
      </c>
    </row>
    <row r="18" spans="1:5" ht="15" x14ac:dyDescent="0.2">
      <c r="B18" s="11"/>
      <c r="C18" s="16">
        <f>Form_B!C39</f>
        <v>0</v>
      </c>
    </row>
    <row r="19" spans="1:5" ht="15" x14ac:dyDescent="0.2">
      <c r="B19" s="11"/>
      <c r="C19" s="16">
        <f>Form_B!C41</f>
        <v>0</v>
      </c>
    </row>
    <row r="20" spans="1:5" ht="15" x14ac:dyDescent="0.2">
      <c r="B20" s="11"/>
      <c r="C20" s="16">
        <f>Form_B!C43</f>
        <v>0</v>
      </c>
    </row>
    <row r="21" spans="1:5" ht="15" x14ac:dyDescent="0.2">
      <c r="B21" s="11" t="s">
        <v>228</v>
      </c>
    </row>
    <row r="22" spans="1:5" ht="15.75" thickBot="1" x14ac:dyDescent="0.3">
      <c r="B22" s="20" t="s">
        <v>229</v>
      </c>
      <c r="C22" s="16" t="str">
        <f>Percurso_Geral!E5</f>
        <v>Percurso Geral</v>
      </c>
    </row>
    <row r="23" spans="1:5" ht="13.5" thickBot="1" x14ac:dyDescent="0.25">
      <c r="B23" s="374" t="s">
        <v>25</v>
      </c>
      <c r="C23" s="374" t="s">
        <v>26</v>
      </c>
      <c r="D23" s="374" t="s">
        <v>29</v>
      </c>
      <c r="E23" s="374"/>
    </row>
    <row r="24" spans="1:5" ht="24.75" thickBot="1" x14ac:dyDescent="0.25">
      <c r="A24" s="21"/>
      <c r="B24" s="374"/>
      <c r="C24" s="374"/>
      <c r="D24" s="22" t="s">
        <v>30</v>
      </c>
      <c r="E24" s="22" t="s">
        <v>31</v>
      </c>
    </row>
    <row r="25" spans="1:5" ht="13.5" thickBot="1" x14ac:dyDescent="0.25">
      <c r="A25" s="21"/>
      <c r="B25" s="23">
        <f>Percurso_Geral!E13</f>
        <v>0</v>
      </c>
      <c r="C25" s="23">
        <f>Percurso_Geral!F13</f>
        <v>0</v>
      </c>
      <c r="D25" s="24">
        <f>Percurso_Geral!J13</f>
        <v>0</v>
      </c>
      <c r="E25" s="24">
        <f>Percurso_Geral!K13</f>
        <v>0</v>
      </c>
    </row>
    <row r="26" spans="1:5" ht="13.5" thickBot="1" x14ac:dyDescent="0.25">
      <c r="A26" s="21"/>
      <c r="B26" s="23">
        <f>Percurso_Geral!E14</f>
        <v>0</v>
      </c>
      <c r="C26" s="23">
        <f>Percurso_Geral!F14</f>
        <v>0</v>
      </c>
      <c r="D26" s="24">
        <f>Percurso_Geral!J14</f>
        <v>0</v>
      </c>
      <c r="E26" s="24">
        <f>Percurso_Geral!K14</f>
        <v>0</v>
      </c>
    </row>
    <row r="27" spans="1:5" ht="13.5" thickBot="1" x14ac:dyDescent="0.25">
      <c r="A27" s="21"/>
      <c r="B27" s="23">
        <f>Percurso_Geral!E15</f>
        <v>0</v>
      </c>
      <c r="C27" s="23">
        <f>Percurso_Geral!F15</f>
        <v>0</v>
      </c>
      <c r="D27" s="24">
        <f>Percurso_Geral!J15</f>
        <v>0</v>
      </c>
      <c r="E27" s="24">
        <f>Percurso_Geral!K15</f>
        <v>0</v>
      </c>
    </row>
    <row r="28" spans="1:5" ht="13.5" thickBot="1" x14ac:dyDescent="0.25">
      <c r="A28" s="21"/>
      <c r="B28" s="23">
        <f>Percurso_Geral!E16</f>
        <v>0</v>
      </c>
      <c r="C28" s="23">
        <f>Percurso_Geral!F16</f>
        <v>0</v>
      </c>
      <c r="D28" s="24">
        <f>Percurso_Geral!J16</f>
        <v>0</v>
      </c>
      <c r="E28" s="24">
        <f>Percurso_Geral!K16</f>
        <v>0</v>
      </c>
    </row>
    <row r="29" spans="1:5" ht="13.5" thickBot="1" x14ac:dyDescent="0.25">
      <c r="A29" s="21"/>
      <c r="B29" s="23">
        <f>Percurso_Geral!E17</f>
        <v>0</v>
      </c>
      <c r="C29" s="23">
        <f>Percurso_Geral!F17</f>
        <v>0</v>
      </c>
      <c r="D29" s="24">
        <f>Percurso_Geral!J17</f>
        <v>0</v>
      </c>
      <c r="E29" s="24">
        <f>Percurso_Geral!K17</f>
        <v>0</v>
      </c>
    </row>
    <row r="30" spans="1:5" ht="13.5" thickBot="1" x14ac:dyDescent="0.25">
      <c r="A30" s="21"/>
      <c r="B30" s="23">
        <f>Percurso_Geral!E18</f>
        <v>0</v>
      </c>
      <c r="C30" s="23">
        <f>Percurso_Geral!F18</f>
        <v>0</v>
      </c>
      <c r="D30" s="24">
        <f>Percurso_Geral!J18</f>
        <v>0</v>
      </c>
      <c r="E30" s="24">
        <f>Percurso_Geral!K18</f>
        <v>0</v>
      </c>
    </row>
    <row r="31" spans="1:5" ht="13.5" thickBot="1" x14ac:dyDescent="0.25">
      <c r="A31" s="21"/>
      <c r="B31" s="23">
        <f>Percurso_Geral!E19</f>
        <v>0</v>
      </c>
      <c r="C31" s="23">
        <f>Percurso_Geral!F19</f>
        <v>0</v>
      </c>
      <c r="D31" s="24">
        <f>Percurso_Geral!J19</f>
        <v>0</v>
      </c>
      <c r="E31" s="24">
        <f>Percurso_Geral!K19</f>
        <v>0</v>
      </c>
    </row>
    <row r="32" spans="1:5" ht="13.5" thickBot="1" x14ac:dyDescent="0.25">
      <c r="A32" s="21"/>
      <c r="B32" s="23">
        <f>Percurso_Geral!E20</f>
        <v>0</v>
      </c>
      <c r="C32" s="23">
        <f>Percurso_Geral!F20</f>
        <v>0</v>
      </c>
      <c r="D32" s="24">
        <f>Percurso_Geral!J20</f>
        <v>0</v>
      </c>
      <c r="E32" s="24">
        <f>Percurso_Geral!K20</f>
        <v>0</v>
      </c>
    </row>
    <row r="33" spans="1:5" ht="13.5" thickBot="1" x14ac:dyDescent="0.25">
      <c r="A33" s="21"/>
      <c r="B33" s="23">
        <f>Percurso_Geral!E21</f>
        <v>0</v>
      </c>
      <c r="C33" s="23">
        <f>Percurso_Geral!F21</f>
        <v>0</v>
      </c>
      <c r="D33" s="24">
        <f>Percurso_Geral!J21</f>
        <v>0</v>
      </c>
      <c r="E33" s="24">
        <f>Percurso_Geral!K21</f>
        <v>0</v>
      </c>
    </row>
    <row r="34" spans="1:5" ht="13.5" thickBot="1" x14ac:dyDescent="0.25">
      <c r="A34" s="21"/>
      <c r="B34" s="23">
        <f>Percurso_Geral!E22</f>
        <v>0</v>
      </c>
      <c r="C34" s="23">
        <f>Percurso_Geral!F22</f>
        <v>0</v>
      </c>
      <c r="D34" s="24">
        <f>Percurso_Geral!J22</f>
        <v>0</v>
      </c>
      <c r="E34" s="24">
        <f>Percurso_Geral!K22</f>
        <v>0</v>
      </c>
    </row>
    <row r="35" spans="1:5" ht="13.5" thickBot="1" x14ac:dyDescent="0.25">
      <c r="A35" s="21"/>
      <c r="B35" s="23">
        <f>Percurso_Geral!E23</f>
        <v>0</v>
      </c>
      <c r="C35" s="23">
        <f>Percurso_Geral!F23</f>
        <v>0</v>
      </c>
      <c r="D35" s="24">
        <f>Percurso_Geral!J23</f>
        <v>0</v>
      </c>
      <c r="E35" s="24">
        <f>Percurso_Geral!K23</f>
        <v>0</v>
      </c>
    </row>
    <row r="36" spans="1:5" ht="13.5" thickBot="1" x14ac:dyDescent="0.25">
      <c r="A36" s="21"/>
      <c r="B36" s="23">
        <f>Percurso_Geral!E24</f>
        <v>0</v>
      </c>
      <c r="C36" s="23">
        <f>Percurso_Geral!F24</f>
        <v>0</v>
      </c>
      <c r="D36" s="24">
        <f>Percurso_Geral!J24</f>
        <v>0</v>
      </c>
      <c r="E36" s="24">
        <f>Percurso_Geral!K24</f>
        <v>0</v>
      </c>
    </row>
    <row r="37" spans="1:5" ht="13.5" thickBot="1" x14ac:dyDescent="0.25">
      <c r="A37" s="21"/>
      <c r="B37" s="23">
        <f>Percurso_Geral!E25</f>
        <v>0</v>
      </c>
      <c r="C37" s="23">
        <f>Percurso_Geral!F25</f>
        <v>0</v>
      </c>
      <c r="D37" s="24">
        <f>Percurso_Geral!J25</f>
        <v>0</v>
      </c>
      <c r="E37" s="24">
        <f>Percurso_Geral!K25</f>
        <v>0</v>
      </c>
    </row>
    <row r="38" spans="1:5" ht="13.5" thickBot="1" x14ac:dyDescent="0.25">
      <c r="A38" s="21"/>
      <c r="B38" s="23">
        <f>Percurso_Geral!E26</f>
        <v>0</v>
      </c>
      <c r="C38" s="23">
        <f>Percurso_Geral!F26</f>
        <v>0</v>
      </c>
      <c r="D38" s="24">
        <f>Percurso_Geral!J26</f>
        <v>0</v>
      </c>
      <c r="E38" s="24">
        <f>Percurso_Geral!K26</f>
        <v>0</v>
      </c>
    </row>
    <row r="39" spans="1:5" ht="13.5" thickBot="1" x14ac:dyDescent="0.25">
      <c r="A39" s="21"/>
      <c r="B39" s="23">
        <f>Percurso_Geral!E27</f>
        <v>0</v>
      </c>
      <c r="C39" s="23">
        <f>Percurso_Geral!F27</f>
        <v>0</v>
      </c>
      <c r="D39" s="24">
        <f>Percurso_Geral!J27</f>
        <v>0</v>
      </c>
      <c r="E39" s="24">
        <f>Percurso_Geral!K27</f>
        <v>0</v>
      </c>
    </row>
    <row r="40" spans="1:5" ht="13.5" thickBot="1" x14ac:dyDescent="0.25">
      <c r="A40" s="25"/>
      <c r="B40" s="374" t="s">
        <v>46</v>
      </c>
      <c r="C40" s="374"/>
      <c r="D40" s="24">
        <f>Percurso_Geral!J28</f>
        <v>0</v>
      </c>
      <c r="E40" s="26">
        <f>Percurso_Geral!K28</f>
        <v>0</v>
      </c>
    </row>
    <row r="41" spans="1:5" ht="13.5" thickBot="1" x14ac:dyDescent="0.25">
      <c r="A41" s="27"/>
      <c r="B41" s="374" t="s">
        <v>47</v>
      </c>
      <c r="C41" s="374"/>
      <c r="D41" s="375">
        <f>Percurso_Geral!J29</f>
        <v>0</v>
      </c>
      <c r="E41" s="375"/>
    </row>
    <row r="44" spans="1:5" ht="15.75" thickBot="1" x14ac:dyDescent="0.3">
      <c r="B44" s="20" t="s">
        <v>229</v>
      </c>
      <c r="C44" s="16" t="e">
        <f>#REF!</f>
        <v>#REF!</v>
      </c>
    </row>
    <row r="45" spans="1:5" ht="13.5" thickBot="1" x14ac:dyDescent="0.25">
      <c r="B45" s="374" t="s">
        <v>25</v>
      </c>
      <c r="C45" s="374" t="s">
        <v>26</v>
      </c>
      <c r="D45" s="374" t="s">
        <v>29</v>
      </c>
      <c r="E45" s="374"/>
    </row>
    <row r="46" spans="1:5" ht="24.75" thickBot="1" x14ac:dyDescent="0.25">
      <c r="A46" s="21"/>
      <c r="B46" s="374"/>
      <c r="C46" s="374"/>
      <c r="D46" s="22" t="s">
        <v>30</v>
      </c>
      <c r="E46" s="22" t="s">
        <v>31</v>
      </c>
    </row>
    <row r="47" spans="1:5" ht="13.5" thickBot="1" x14ac:dyDescent="0.25">
      <c r="A47" s="21"/>
      <c r="B47" s="23" t="e">
        <f>#REF!</f>
        <v>#REF!</v>
      </c>
      <c r="C47" s="23" t="e">
        <f>#REF!</f>
        <v>#REF!</v>
      </c>
      <c r="D47" s="24" t="e">
        <f>#REF!</f>
        <v>#REF!</v>
      </c>
      <c r="E47" s="24" t="e">
        <f>#REF!</f>
        <v>#REF!</v>
      </c>
    </row>
    <row r="48" spans="1:5" ht="13.5" thickBot="1" x14ac:dyDescent="0.25">
      <c r="A48" s="21"/>
      <c r="B48" s="23" t="e">
        <f>#REF!</f>
        <v>#REF!</v>
      </c>
      <c r="C48" s="23" t="e">
        <f>#REF!</f>
        <v>#REF!</v>
      </c>
      <c r="D48" s="24" t="e">
        <f>#REF!</f>
        <v>#REF!</v>
      </c>
      <c r="E48" s="24" t="e">
        <f>#REF!</f>
        <v>#REF!</v>
      </c>
    </row>
    <row r="49" spans="1:5" ht="13.5" thickBot="1" x14ac:dyDescent="0.25">
      <c r="A49" s="21"/>
      <c r="B49" s="23" t="e">
        <f>#REF!</f>
        <v>#REF!</v>
      </c>
      <c r="C49" s="23" t="e">
        <f>#REF!</f>
        <v>#REF!</v>
      </c>
      <c r="D49" s="24" t="e">
        <f>#REF!</f>
        <v>#REF!</v>
      </c>
      <c r="E49" s="24" t="e">
        <f>#REF!</f>
        <v>#REF!</v>
      </c>
    </row>
    <row r="50" spans="1:5" ht="13.5" thickBot="1" x14ac:dyDescent="0.25">
      <c r="A50" s="21"/>
      <c r="B50" s="23" t="e">
        <f>#REF!</f>
        <v>#REF!</v>
      </c>
      <c r="C50" s="23" t="e">
        <f>#REF!</f>
        <v>#REF!</v>
      </c>
      <c r="D50" s="24" t="e">
        <f>#REF!</f>
        <v>#REF!</v>
      </c>
      <c r="E50" s="24" t="e">
        <f>#REF!</f>
        <v>#REF!</v>
      </c>
    </row>
    <row r="51" spans="1:5" ht="13.5" thickBot="1" x14ac:dyDescent="0.25">
      <c r="A51" s="21"/>
      <c r="B51" s="23" t="e">
        <f>#REF!</f>
        <v>#REF!</v>
      </c>
      <c r="C51" s="23" t="e">
        <f>#REF!</f>
        <v>#REF!</v>
      </c>
      <c r="D51" s="24" t="e">
        <f>#REF!</f>
        <v>#REF!</v>
      </c>
      <c r="E51" s="24" t="e">
        <f>#REF!</f>
        <v>#REF!</v>
      </c>
    </row>
    <row r="52" spans="1:5" ht="13.5" thickBot="1" x14ac:dyDescent="0.25">
      <c r="A52" s="21"/>
      <c r="B52" s="23" t="e">
        <f>#REF!</f>
        <v>#REF!</v>
      </c>
      <c r="C52" s="23" t="e">
        <f>#REF!</f>
        <v>#REF!</v>
      </c>
      <c r="D52" s="24" t="e">
        <f>#REF!</f>
        <v>#REF!</v>
      </c>
      <c r="E52" s="24" t="e">
        <f>#REF!</f>
        <v>#REF!</v>
      </c>
    </row>
    <row r="53" spans="1:5" ht="13.5" thickBot="1" x14ac:dyDescent="0.25">
      <c r="A53" s="21"/>
      <c r="B53" s="23" t="e">
        <f>#REF!</f>
        <v>#REF!</v>
      </c>
      <c r="C53" s="23" t="e">
        <f>#REF!</f>
        <v>#REF!</v>
      </c>
      <c r="D53" s="24" t="e">
        <f>#REF!</f>
        <v>#REF!</v>
      </c>
      <c r="E53" s="24" t="e">
        <f>#REF!</f>
        <v>#REF!</v>
      </c>
    </row>
    <row r="54" spans="1:5" ht="13.5" thickBot="1" x14ac:dyDescent="0.25">
      <c r="A54" s="21"/>
      <c r="B54" s="23" t="e">
        <f>#REF!</f>
        <v>#REF!</v>
      </c>
      <c r="C54" s="23" t="e">
        <f>#REF!</f>
        <v>#REF!</v>
      </c>
      <c r="D54" s="24" t="e">
        <f>#REF!</f>
        <v>#REF!</v>
      </c>
      <c r="E54" s="24" t="e">
        <f>#REF!</f>
        <v>#REF!</v>
      </c>
    </row>
    <row r="55" spans="1:5" ht="13.5" thickBot="1" x14ac:dyDescent="0.25">
      <c r="A55" s="21"/>
      <c r="B55" s="23" t="e">
        <f>#REF!</f>
        <v>#REF!</v>
      </c>
      <c r="C55" s="23" t="e">
        <f>#REF!</f>
        <v>#REF!</v>
      </c>
      <c r="D55" s="24" t="e">
        <f>#REF!</f>
        <v>#REF!</v>
      </c>
      <c r="E55" s="24" t="e">
        <f>#REF!</f>
        <v>#REF!</v>
      </c>
    </row>
    <row r="56" spans="1:5" ht="13.5" thickBot="1" x14ac:dyDescent="0.25">
      <c r="A56" s="21"/>
      <c r="B56" s="23" t="e">
        <f>#REF!</f>
        <v>#REF!</v>
      </c>
      <c r="C56" s="23" t="e">
        <f>#REF!</f>
        <v>#REF!</v>
      </c>
      <c r="D56" s="24" t="e">
        <f>#REF!</f>
        <v>#REF!</v>
      </c>
      <c r="E56" s="24" t="e">
        <f>#REF!</f>
        <v>#REF!</v>
      </c>
    </row>
    <row r="57" spans="1:5" ht="13.5" thickBot="1" x14ac:dyDescent="0.25">
      <c r="A57" s="21"/>
      <c r="B57" s="23" t="e">
        <f>#REF!</f>
        <v>#REF!</v>
      </c>
      <c r="C57" s="23" t="e">
        <f>#REF!</f>
        <v>#REF!</v>
      </c>
      <c r="D57" s="24" t="e">
        <f>#REF!</f>
        <v>#REF!</v>
      </c>
      <c r="E57" s="24" t="e">
        <f>#REF!</f>
        <v>#REF!</v>
      </c>
    </row>
    <row r="58" spans="1:5" ht="13.5" thickBot="1" x14ac:dyDescent="0.25">
      <c r="A58" s="21"/>
      <c r="B58" s="23" t="e">
        <f>#REF!</f>
        <v>#REF!</v>
      </c>
      <c r="C58" s="23" t="e">
        <f>#REF!</f>
        <v>#REF!</v>
      </c>
      <c r="D58" s="24" t="e">
        <f>#REF!</f>
        <v>#REF!</v>
      </c>
      <c r="E58" s="24" t="e">
        <f>#REF!</f>
        <v>#REF!</v>
      </c>
    </row>
    <row r="59" spans="1:5" ht="13.5" thickBot="1" x14ac:dyDescent="0.25">
      <c r="A59" s="21"/>
      <c r="B59" s="23" t="e">
        <f>#REF!</f>
        <v>#REF!</v>
      </c>
      <c r="C59" s="23" t="e">
        <f>#REF!</f>
        <v>#REF!</v>
      </c>
      <c r="D59" s="24" t="e">
        <f>#REF!</f>
        <v>#REF!</v>
      </c>
      <c r="E59" s="24" t="e">
        <f>#REF!</f>
        <v>#REF!</v>
      </c>
    </row>
    <row r="60" spans="1:5" ht="13.5" thickBot="1" x14ac:dyDescent="0.25">
      <c r="A60" s="21"/>
      <c r="B60" s="23" t="e">
        <f>#REF!</f>
        <v>#REF!</v>
      </c>
      <c r="C60" s="23" t="e">
        <f>#REF!</f>
        <v>#REF!</v>
      </c>
      <c r="D60" s="24" t="e">
        <f>#REF!</f>
        <v>#REF!</v>
      </c>
      <c r="E60" s="24" t="e">
        <f>#REF!</f>
        <v>#REF!</v>
      </c>
    </row>
    <row r="61" spans="1:5" ht="13.5" thickBot="1" x14ac:dyDescent="0.25">
      <c r="A61" s="21"/>
      <c r="B61" s="23" t="e">
        <f>#REF!</f>
        <v>#REF!</v>
      </c>
      <c r="C61" s="23" t="e">
        <f>#REF!</f>
        <v>#REF!</v>
      </c>
      <c r="D61" s="24" t="e">
        <f>#REF!</f>
        <v>#REF!</v>
      </c>
      <c r="E61" s="24" t="e">
        <f>#REF!</f>
        <v>#REF!</v>
      </c>
    </row>
    <row r="62" spans="1:5" ht="13.5" thickBot="1" x14ac:dyDescent="0.25">
      <c r="A62" s="25"/>
      <c r="B62" s="374" t="s">
        <v>46</v>
      </c>
      <c r="C62" s="374"/>
      <c r="D62" s="24" t="e">
        <f>#REF!</f>
        <v>#REF!</v>
      </c>
      <c r="E62" s="26" t="e">
        <f>#REF!</f>
        <v>#REF!</v>
      </c>
    </row>
    <row r="63" spans="1:5" ht="13.5" thickBot="1" x14ac:dyDescent="0.25">
      <c r="A63" s="27"/>
      <c r="B63" s="374" t="s">
        <v>47</v>
      </c>
      <c r="C63" s="374"/>
      <c r="D63" s="375" t="e">
        <f>#REF!</f>
        <v>#REF!</v>
      </c>
      <c r="E63" s="375"/>
    </row>
    <row r="65" spans="2:3" ht="15" x14ac:dyDescent="0.25">
      <c r="B65" s="11" t="s">
        <v>230</v>
      </c>
      <c r="C65" s="28">
        <f>Form_B!C54</f>
        <v>0</v>
      </c>
    </row>
    <row r="66" spans="2:3" ht="15" x14ac:dyDescent="0.2">
      <c r="B66" s="11" t="s">
        <v>231</v>
      </c>
    </row>
    <row r="67" spans="2:3" ht="15" x14ac:dyDescent="0.25">
      <c r="B67" s="29" t="str">
        <f>CONCATENATE(Form_B!C4,IF(Form_B!C7="",""," - "),Form_B!C7)</f>
        <v/>
      </c>
    </row>
    <row r="68" spans="2:3" ht="15" x14ac:dyDescent="0.25">
      <c r="B68" s="29" t="str">
        <f>CONCATENATE("Grau de ",IF(C10="Licenciado","licenciado",IF(C10="Mestre","mestre",IF(C10="Doutor","doutor",""))))</f>
        <v xml:space="preserve">Grau de </v>
      </c>
    </row>
  </sheetData>
  <mergeCells count="13">
    <mergeCell ref="B45:B46"/>
    <mergeCell ref="C45:C46"/>
    <mergeCell ref="D45:E45"/>
    <mergeCell ref="B62:C62"/>
    <mergeCell ref="B63:C63"/>
    <mergeCell ref="D63:E63"/>
    <mergeCell ref="B41:C41"/>
    <mergeCell ref="D41:E41"/>
    <mergeCell ref="B1:C1"/>
    <mergeCell ref="B23:B24"/>
    <mergeCell ref="C23:C24"/>
    <mergeCell ref="D23:E23"/>
    <mergeCell ref="B40:C40"/>
  </mergeCells>
  <dataValidations count="2">
    <dataValidation allowBlank="1" showInputMessage="1" showErrorMessage="1" promptTitle="Atenção." sqref="B1:B16 B21 B65:B66" xr:uid="{00000000-0002-0000-0C00-000000000000}"/>
    <dataValidation allowBlank="1" showInputMessage="1" showErrorMessage="1" promptTitle="Atenção" prompt="Esta célula contém fórmulas e é preenchida automaticamente." sqref="D14 C9:C20 C22 C44" xr:uid="{00000000-0002-0000-0C00-000001000000}"/>
  </dataValidations>
  <pageMargins left="0.70000000000000007" right="0.70000000000000007" top="0.75" bottom="0.75" header="0.30000000000000004" footer="0.3000000000000000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022DB-F2E7-4F27-94B0-D01C223CB237}">
  <sheetPr>
    <tabColor theme="2" tint="-0.249977111117893"/>
  </sheetPr>
  <dimension ref="A1:H40"/>
  <sheetViews>
    <sheetView zoomScaleNormal="100" workbookViewId="0">
      <selection activeCell="B1" sqref="B1"/>
    </sheetView>
  </sheetViews>
  <sheetFormatPr defaultColWidth="9.28515625" defaultRowHeight="12.75" x14ac:dyDescent="0.2"/>
  <cols>
    <col min="1" max="1" width="42.28515625" style="36" customWidth="1"/>
    <col min="2" max="2" width="22.42578125" style="36" customWidth="1"/>
    <col min="3" max="16384" width="9.28515625" style="36"/>
  </cols>
  <sheetData>
    <row r="1" spans="1:2" ht="40.5" customHeight="1" x14ac:dyDescent="0.2">
      <c r="A1" s="45" t="s">
        <v>237</v>
      </c>
      <c r="B1" s="46" t="s">
        <v>236</v>
      </c>
    </row>
    <row r="2" spans="1:2" ht="15.75" x14ac:dyDescent="0.25">
      <c r="A2" s="37"/>
      <c r="B2" s="38"/>
    </row>
    <row r="3" spans="1:2" ht="15.75" x14ac:dyDescent="0.25">
      <c r="A3" s="37"/>
      <c r="B3" s="38"/>
    </row>
    <row r="4" spans="1:2" ht="15.75" x14ac:dyDescent="0.25">
      <c r="A4" s="37"/>
      <c r="B4" s="38"/>
    </row>
    <row r="5" spans="1:2" ht="15.75" x14ac:dyDescent="0.25">
      <c r="A5" s="37"/>
      <c r="B5" s="38"/>
    </row>
    <row r="6" spans="1:2" ht="15.75" x14ac:dyDescent="0.25">
      <c r="A6" s="37"/>
      <c r="B6" s="38"/>
    </row>
    <row r="7" spans="1:2" ht="15.75" x14ac:dyDescent="0.25">
      <c r="A7" s="37"/>
      <c r="B7" s="38"/>
    </row>
    <row r="8" spans="1:2" ht="15.75" x14ac:dyDescent="0.25">
      <c r="A8" s="37"/>
      <c r="B8" s="38"/>
    </row>
    <row r="9" spans="1:2" ht="15.75" x14ac:dyDescent="0.25">
      <c r="A9" s="37"/>
      <c r="B9" s="38"/>
    </row>
    <row r="10" spans="1:2" ht="15.75" customHeight="1" x14ac:dyDescent="0.2"/>
    <row r="12" spans="1:2" ht="14.25" x14ac:dyDescent="0.2">
      <c r="A12" s="39"/>
      <c r="B12" s="35"/>
    </row>
    <row r="13" spans="1:2" x14ac:dyDescent="0.2">
      <c r="A13" s="35"/>
    </row>
    <row r="14" spans="1:2" ht="15.75" customHeight="1" x14ac:dyDescent="0.2">
      <c r="A14" s="40"/>
      <c r="B14" s="35"/>
    </row>
    <row r="15" spans="1:2" ht="15" x14ac:dyDescent="0.2">
      <c r="A15" s="41"/>
      <c r="B15" s="35"/>
    </row>
    <row r="16" spans="1:2" ht="15" customHeight="1" x14ac:dyDescent="0.2">
      <c r="A16" s="41"/>
      <c r="B16" s="35"/>
    </row>
    <row r="17" spans="1:2" ht="15" customHeight="1" x14ac:dyDescent="0.2">
      <c r="A17" s="41"/>
      <c r="B17" s="35"/>
    </row>
    <row r="18" spans="1:2" ht="15" customHeight="1" x14ac:dyDescent="0.2">
      <c r="A18" s="41"/>
      <c r="B18" s="35"/>
    </row>
    <row r="19" spans="1:2" ht="15" customHeight="1" x14ac:dyDescent="0.2">
      <c r="A19" s="41"/>
    </row>
    <row r="20" spans="1:2" ht="15" x14ac:dyDescent="0.2">
      <c r="A20" s="41"/>
    </row>
    <row r="21" spans="1:2" ht="15" x14ac:dyDescent="0.2">
      <c r="A21" s="41"/>
    </row>
    <row r="22" spans="1:2" ht="15" x14ac:dyDescent="0.2">
      <c r="A22" s="41"/>
    </row>
    <row r="23" spans="1:2" ht="15" x14ac:dyDescent="0.2">
      <c r="A23" s="41"/>
    </row>
    <row r="24" spans="1:2" ht="15" x14ac:dyDescent="0.2">
      <c r="A24" s="42"/>
    </row>
    <row r="25" spans="1:2" ht="15" x14ac:dyDescent="0.2">
      <c r="A25" s="41"/>
    </row>
    <row r="26" spans="1:2" x14ac:dyDescent="0.2">
      <c r="A26" s="43"/>
    </row>
    <row r="27" spans="1:2" x14ac:dyDescent="0.2">
      <c r="A27" s="43"/>
    </row>
    <row r="28" spans="1:2" ht="15" x14ac:dyDescent="0.2">
      <c r="A28" s="41"/>
    </row>
    <row r="29" spans="1:2" ht="15" x14ac:dyDescent="0.2">
      <c r="A29" s="44"/>
    </row>
    <row r="40" spans="8:8" ht="14.25" x14ac:dyDescent="0.2">
      <c r="H40" s="39"/>
    </row>
  </sheetData>
  <sheetProtection algorithmName="SHA-512" hashValue="DJtZQAvlsA5fg+2fy0f2qL0uK+sa/CUhGQgDktSG9KOApxGKIuBZrxw9Ej6pJVR1iQY6wtyH7TIOy2G/+LfG0Q==" saltValue="HJIILqVDnTS3bqa9JSyKSQ==" spinCount="100000" sheet="1" objects="1" scenarios="1" selectLockedCells="1"/>
  <hyperlinks>
    <hyperlink ref="B1" r:id="rId1" xr:uid="{8C995876-606C-4F32-80B4-B8AAAD5942F3}"/>
  </hyperlinks>
  <pageMargins left="0.7" right="0.7" top="0.75" bottom="0.75" header="0.3" footer="0.3"/>
  <drawing r:id="rId2"/>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tabColor theme="4"/>
  </sheetPr>
  <dimension ref="A1:CE82"/>
  <sheetViews>
    <sheetView workbookViewId="0">
      <selection activeCell="K67" sqref="K67"/>
    </sheetView>
  </sheetViews>
  <sheetFormatPr defaultColWidth="9.28515625" defaultRowHeight="12.75" x14ac:dyDescent="0.2"/>
  <cols>
    <col min="1" max="1" width="1.7109375" style="47" customWidth="1"/>
    <col min="2" max="2" width="9.28515625" style="47" customWidth="1"/>
    <col min="3" max="3" width="49" style="47" customWidth="1"/>
    <col min="4" max="4" width="0.42578125" style="47" customWidth="1"/>
    <col min="5" max="5" width="20.7109375" style="47" customWidth="1"/>
    <col min="6" max="6" width="0.42578125" style="47" customWidth="1"/>
    <col min="7" max="7" width="10.28515625" style="47" customWidth="1"/>
    <col min="8" max="8" width="16.28515625" style="47" customWidth="1"/>
    <col min="9" max="9" width="8.42578125" style="47" customWidth="1"/>
    <col min="10" max="10" width="2.7109375" style="47" customWidth="1"/>
    <col min="11" max="11" width="50.42578125" style="101" customWidth="1"/>
    <col min="12" max="83" width="9.28515625" style="101"/>
    <col min="84" max="16384" width="9.28515625" style="47"/>
  </cols>
  <sheetData>
    <row r="1" spans="1:83" ht="20.25" customHeight="1" x14ac:dyDescent="0.2">
      <c r="A1" s="280" t="s">
        <v>6</v>
      </c>
      <c r="B1" s="280"/>
      <c r="C1" s="280"/>
      <c r="D1" s="280"/>
      <c r="E1" s="280"/>
      <c r="F1" s="280"/>
      <c r="G1" s="280"/>
      <c r="H1" s="280"/>
      <c r="I1" s="280"/>
      <c r="J1" s="280"/>
      <c r="K1" s="100" t="s">
        <v>232</v>
      </c>
    </row>
    <row r="2" spans="1:83" x14ac:dyDescent="0.2">
      <c r="A2" s="280"/>
      <c r="B2" s="280"/>
      <c r="C2" s="280"/>
      <c r="D2" s="280"/>
      <c r="E2" s="280"/>
      <c r="F2" s="280"/>
      <c r="G2" s="280"/>
      <c r="H2" s="280"/>
      <c r="I2" s="280"/>
      <c r="J2" s="280"/>
      <c r="K2" s="100" t="s">
        <v>233</v>
      </c>
    </row>
    <row r="3" spans="1:83" x14ac:dyDescent="0.2">
      <c r="A3" s="48" t="str">
        <f>CONCATENATE(Form_B!$C$4,IF(Form_B!$C$7="",""," - "),Form_B!$C$7)</f>
        <v/>
      </c>
      <c r="B3" s="49"/>
      <c r="C3" s="49"/>
      <c r="D3" s="49"/>
      <c r="E3" s="49"/>
      <c r="F3" s="49"/>
      <c r="G3" s="49"/>
      <c r="H3" s="49"/>
      <c r="I3" s="49"/>
      <c r="J3" s="93"/>
    </row>
    <row r="4" spans="1:83" s="52" customFormat="1" ht="13.5" customHeight="1" x14ac:dyDescent="0.2">
      <c r="A4" s="50" t="str">
        <f>CONCATENATE(Form_B!$C$10,IF(Form_B!$C$13="",""," em "),Form_B!$C$13)</f>
        <v/>
      </c>
      <c r="B4" s="51"/>
      <c r="C4" s="51"/>
      <c r="D4" s="51"/>
      <c r="E4" s="51"/>
      <c r="F4" s="51"/>
      <c r="G4" s="51"/>
      <c r="H4" s="51"/>
      <c r="I4" s="51"/>
      <c r="J4" s="94"/>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row>
    <row r="5" spans="1:83" s="55" customFormat="1" ht="4.5" customHeight="1" x14ac:dyDescent="0.2">
      <c r="A5" s="53"/>
      <c r="B5" s="54"/>
      <c r="C5" s="54"/>
      <c r="D5" s="54"/>
      <c r="E5" s="54"/>
      <c r="F5" s="54"/>
      <c r="G5" s="54"/>
      <c r="H5" s="54"/>
      <c r="I5" s="54"/>
      <c r="J5" s="95"/>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row>
    <row r="6" spans="1:83" x14ac:dyDescent="0.2">
      <c r="A6" s="56"/>
      <c r="J6" s="96"/>
    </row>
    <row r="7" spans="1:83" s="58" customFormat="1" ht="20.25" customHeight="1" x14ac:dyDescent="0.2">
      <c r="A7" s="57"/>
      <c r="B7" s="282" t="s">
        <v>7</v>
      </c>
      <c r="C7" s="282"/>
      <c r="D7" s="282"/>
      <c r="E7" s="282"/>
      <c r="F7" s="282"/>
      <c r="G7" s="282"/>
      <c r="H7" s="282"/>
      <c r="I7" s="282"/>
      <c r="J7" s="97"/>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row>
    <row r="8" spans="1:83" s="58" customFormat="1" x14ac:dyDescent="0.2">
      <c r="B8" s="60"/>
      <c r="C8" s="60"/>
      <c r="D8" s="60"/>
      <c r="E8" s="60"/>
      <c r="F8" s="60"/>
      <c r="G8" s="60"/>
      <c r="J8" s="97"/>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row>
    <row r="9" spans="1:83" s="58" customFormat="1" ht="21.4" customHeight="1" x14ac:dyDescent="0.25">
      <c r="B9" s="238" t="s">
        <v>369</v>
      </c>
      <c r="C9" s="60"/>
      <c r="D9" s="60"/>
      <c r="E9" s="60"/>
      <c r="F9" s="60"/>
      <c r="G9" s="60"/>
      <c r="J9" s="97"/>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row>
    <row r="10" spans="1:83" x14ac:dyDescent="0.2">
      <c r="A10" s="61"/>
      <c r="B10" s="281" t="s">
        <v>8</v>
      </c>
      <c r="C10" s="281"/>
      <c r="D10" s="281"/>
      <c r="E10" s="281"/>
      <c r="F10" s="281"/>
      <c r="G10" s="281"/>
      <c r="H10" s="281"/>
      <c r="I10" s="281"/>
      <c r="J10" s="96"/>
    </row>
    <row r="11" spans="1:83" ht="6.6" customHeight="1" x14ac:dyDescent="0.2">
      <c r="A11" s="61"/>
      <c r="B11" s="62"/>
      <c r="C11" s="62"/>
      <c r="D11" s="62"/>
      <c r="E11" s="62"/>
      <c r="F11" s="62"/>
      <c r="G11" s="62"/>
      <c r="H11" s="62"/>
      <c r="I11" s="62"/>
      <c r="J11" s="96"/>
    </row>
    <row r="12" spans="1:83" ht="15" customHeight="1" x14ac:dyDescent="0.2">
      <c r="A12" s="61"/>
      <c r="B12" s="112"/>
      <c r="C12" s="279" t="s">
        <v>376</v>
      </c>
      <c r="D12" s="279"/>
      <c r="E12" s="279"/>
      <c r="F12" s="279"/>
      <c r="G12" s="279"/>
      <c r="H12" s="113"/>
      <c r="I12" s="63"/>
      <c r="J12" s="96"/>
    </row>
    <row r="13" spans="1:83" ht="4.9000000000000004" customHeight="1" x14ac:dyDescent="0.2">
      <c r="A13" s="61"/>
      <c r="B13" s="112"/>
      <c r="C13" s="241"/>
      <c r="D13" s="241"/>
      <c r="E13" s="241"/>
      <c r="F13" s="241"/>
      <c r="G13" s="241"/>
      <c r="H13" s="112"/>
      <c r="I13" s="114"/>
      <c r="J13" s="96"/>
    </row>
    <row r="14" spans="1:83" ht="15" customHeight="1" x14ac:dyDescent="0.2">
      <c r="A14" s="61"/>
      <c r="B14" s="112"/>
      <c r="C14" s="279" t="s">
        <v>377</v>
      </c>
      <c r="D14" s="279"/>
      <c r="E14" s="279"/>
      <c r="F14" s="279"/>
      <c r="G14" s="279"/>
      <c r="H14" s="113"/>
      <c r="I14" s="63"/>
      <c r="J14" s="96"/>
    </row>
    <row r="15" spans="1:83" ht="4.9000000000000004" customHeight="1" x14ac:dyDescent="0.2">
      <c r="A15" s="61"/>
      <c r="B15" s="112"/>
      <c r="C15" s="241"/>
      <c r="D15" s="241"/>
      <c r="E15" s="241"/>
      <c r="F15" s="241"/>
      <c r="G15" s="241"/>
      <c r="H15" s="112"/>
      <c r="I15" s="114"/>
      <c r="J15" s="96"/>
    </row>
    <row r="16" spans="1:83" ht="15" customHeight="1" x14ac:dyDescent="0.2">
      <c r="A16" s="61"/>
      <c r="B16" s="112"/>
      <c r="C16" s="279" t="s">
        <v>378</v>
      </c>
      <c r="D16" s="279"/>
      <c r="E16" s="279"/>
      <c r="F16" s="279"/>
      <c r="G16" s="279"/>
      <c r="H16" s="113"/>
      <c r="I16" s="63"/>
      <c r="J16" s="96"/>
    </row>
    <row r="17" spans="1:11" ht="4.9000000000000004" customHeight="1" x14ac:dyDescent="0.2">
      <c r="A17" s="61"/>
      <c r="B17" s="112"/>
      <c r="C17" s="241"/>
      <c r="D17" s="241"/>
      <c r="E17" s="241"/>
      <c r="F17" s="241"/>
      <c r="G17" s="241"/>
      <c r="H17" s="112"/>
      <c r="I17" s="114"/>
      <c r="J17" s="96"/>
    </row>
    <row r="18" spans="1:11" ht="15" customHeight="1" x14ac:dyDescent="0.2">
      <c r="A18" s="61"/>
      <c r="B18" s="112"/>
      <c r="C18" s="279" t="s">
        <v>379</v>
      </c>
      <c r="D18" s="279"/>
      <c r="E18" s="279"/>
      <c r="F18" s="279"/>
      <c r="G18" s="279"/>
      <c r="H18" s="113"/>
      <c r="I18" s="63"/>
      <c r="J18" s="96"/>
    </row>
    <row r="19" spans="1:11" ht="4.9000000000000004" customHeight="1" x14ac:dyDescent="0.2">
      <c r="A19" s="61"/>
      <c r="B19" s="112"/>
      <c r="C19" s="241"/>
      <c r="D19" s="241"/>
      <c r="E19" s="241"/>
      <c r="F19" s="241"/>
      <c r="G19" s="241"/>
      <c r="H19" s="112"/>
      <c r="I19" s="114"/>
      <c r="J19" s="96"/>
    </row>
    <row r="20" spans="1:11" ht="15" customHeight="1" x14ac:dyDescent="0.2">
      <c r="A20" s="61"/>
      <c r="B20" s="112"/>
      <c r="C20" s="279" t="s">
        <v>380</v>
      </c>
      <c r="D20" s="279"/>
      <c r="E20" s="279"/>
      <c r="F20" s="279"/>
      <c r="G20" s="279"/>
      <c r="H20" s="113"/>
      <c r="I20" s="63"/>
      <c r="J20" s="96"/>
    </row>
    <row r="21" spans="1:11" ht="25.9" customHeight="1" x14ac:dyDescent="0.2">
      <c r="A21" s="61"/>
      <c r="B21" s="112"/>
      <c r="C21" s="240" t="s">
        <v>381</v>
      </c>
      <c r="D21" s="112"/>
      <c r="E21" s="112"/>
      <c r="F21" s="112"/>
      <c r="G21" s="112"/>
      <c r="H21" s="112"/>
      <c r="I21" s="112"/>
      <c r="J21" s="96"/>
    </row>
    <row r="22" spans="1:11" ht="76.150000000000006" customHeight="1" x14ac:dyDescent="0.2">
      <c r="A22" s="61"/>
      <c r="B22" s="283" t="s">
        <v>374</v>
      </c>
      <c r="C22" s="284"/>
      <c r="D22" s="112"/>
      <c r="E22" s="64" t="s">
        <v>307</v>
      </c>
      <c r="F22" s="112"/>
      <c r="G22" s="285" t="s">
        <v>375</v>
      </c>
      <c r="H22" s="286"/>
      <c r="I22" s="287"/>
      <c r="J22" s="96"/>
      <c r="K22" s="175"/>
    </row>
    <row r="23" spans="1:11" ht="15" customHeight="1" x14ac:dyDescent="0.2">
      <c r="A23" s="61"/>
      <c r="B23" s="288"/>
      <c r="C23" s="289"/>
      <c r="D23" s="114"/>
      <c r="E23" s="65"/>
      <c r="F23" s="66"/>
      <c r="G23" s="290"/>
      <c r="H23" s="291"/>
      <c r="I23" s="292"/>
      <c r="J23" s="96"/>
      <c r="K23" s="174"/>
    </row>
    <row r="24" spans="1:11" ht="15" customHeight="1" x14ac:dyDescent="0.2">
      <c r="A24" s="61"/>
      <c r="B24" s="288"/>
      <c r="C24" s="289"/>
      <c r="D24" s="114"/>
      <c r="E24" s="65"/>
      <c r="F24" s="66"/>
      <c r="G24" s="290"/>
      <c r="H24" s="291"/>
      <c r="I24" s="292"/>
      <c r="J24" s="96"/>
      <c r="K24" s="174"/>
    </row>
    <row r="25" spans="1:11" ht="15" customHeight="1" x14ac:dyDescent="0.2">
      <c r="A25" s="61"/>
      <c r="B25" s="288"/>
      <c r="C25" s="289"/>
      <c r="D25" s="114"/>
      <c r="E25" s="65"/>
      <c r="F25" s="66"/>
      <c r="G25" s="290"/>
      <c r="H25" s="291"/>
      <c r="I25" s="292"/>
      <c r="J25" s="96"/>
      <c r="K25" s="174"/>
    </row>
    <row r="26" spans="1:11" ht="15" customHeight="1" x14ac:dyDescent="0.2">
      <c r="A26" s="61"/>
      <c r="B26" s="288"/>
      <c r="C26" s="289"/>
      <c r="D26" s="114"/>
      <c r="E26" s="65"/>
      <c r="F26" s="66"/>
      <c r="G26" s="290"/>
      <c r="H26" s="291"/>
      <c r="I26" s="292"/>
      <c r="J26" s="96"/>
      <c r="K26" s="174"/>
    </row>
    <row r="27" spans="1:11" ht="15" customHeight="1" x14ac:dyDescent="0.2">
      <c r="A27" s="61"/>
      <c r="B27" s="288"/>
      <c r="C27" s="289"/>
      <c r="D27" s="114"/>
      <c r="E27" s="65"/>
      <c r="F27" s="66"/>
      <c r="G27" s="290"/>
      <c r="H27" s="291"/>
      <c r="I27" s="292"/>
      <c r="J27" s="96"/>
      <c r="K27" s="174"/>
    </row>
    <row r="28" spans="1:11" ht="15" customHeight="1" x14ac:dyDescent="0.2">
      <c r="A28" s="61"/>
      <c r="B28" s="288"/>
      <c r="C28" s="289"/>
      <c r="D28" s="114"/>
      <c r="E28" s="65"/>
      <c r="F28" s="66"/>
      <c r="G28" s="290"/>
      <c r="H28" s="291"/>
      <c r="I28" s="292"/>
      <c r="J28" s="96"/>
      <c r="K28" s="174"/>
    </row>
    <row r="29" spans="1:11" ht="15" customHeight="1" x14ac:dyDescent="0.2">
      <c r="A29" s="61"/>
      <c r="B29" s="288"/>
      <c r="C29" s="289"/>
      <c r="D29" s="114"/>
      <c r="E29" s="65"/>
      <c r="F29" s="66"/>
      <c r="G29" s="290"/>
      <c r="H29" s="291"/>
      <c r="I29" s="292"/>
      <c r="J29" s="96"/>
      <c r="K29" s="174"/>
    </row>
    <row r="30" spans="1:11" ht="15" customHeight="1" x14ac:dyDescent="0.2">
      <c r="A30" s="61"/>
      <c r="B30" s="288"/>
      <c r="C30" s="289"/>
      <c r="D30" s="114"/>
      <c r="E30" s="65"/>
      <c r="F30" s="66"/>
      <c r="G30" s="290"/>
      <c r="H30" s="291"/>
      <c r="I30" s="292"/>
      <c r="J30" s="96"/>
      <c r="K30" s="174"/>
    </row>
    <row r="31" spans="1:11" ht="15" customHeight="1" x14ac:dyDescent="0.2">
      <c r="A31" s="61"/>
      <c r="B31" s="288"/>
      <c r="C31" s="289"/>
      <c r="D31" s="114"/>
      <c r="E31" s="65"/>
      <c r="F31" s="66"/>
      <c r="G31" s="290"/>
      <c r="H31" s="291"/>
      <c r="I31" s="292"/>
      <c r="J31" s="96"/>
      <c r="K31" s="174"/>
    </row>
    <row r="32" spans="1:11" ht="15" customHeight="1" x14ac:dyDescent="0.2">
      <c r="A32" s="61"/>
      <c r="B32" s="288"/>
      <c r="C32" s="289"/>
      <c r="D32" s="114"/>
      <c r="E32" s="65"/>
      <c r="F32" s="66"/>
      <c r="G32" s="290"/>
      <c r="H32" s="291"/>
      <c r="I32" s="292"/>
      <c r="J32" s="96"/>
      <c r="K32" s="174"/>
    </row>
    <row r="33" spans="1:18" ht="29.65" customHeight="1" x14ac:dyDescent="0.2">
      <c r="A33" s="61"/>
      <c r="B33" s="294" t="s">
        <v>294</v>
      </c>
      <c r="C33" s="294"/>
      <c r="D33" s="294"/>
      <c r="E33" s="294"/>
      <c r="F33" s="294"/>
      <c r="G33" s="294"/>
      <c r="H33" s="294"/>
      <c r="I33" s="294"/>
      <c r="J33" s="98"/>
      <c r="K33" s="173"/>
      <c r="L33" s="105"/>
      <c r="M33" s="105"/>
      <c r="N33" s="105"/>
      <c r="O33" s="105"/>
      <c r="P33" s="105"/>
      <c r="Q33" s="105"/>
      <c r="R33" s="105"/>
    </row>
    <row r="34" spans="1:18" ht="27.6" customHeight="1" x14ac:dyDescent="0.2">
      <c r="A34" s="61"/>
      <c r="B34" s="295" t="s">
        <v>295</v>
      </c>
      <c r="C34" s="295"/>
      <c r="D34" s="295"/>
      <c r="E34" s="295"/>
      <c r="F34" s="295"/>
      <c r="G34" s="295"/>
      <c r="H34" s="295"/>
      <c r="I34" s="295"/>
      <c r="J34" s="99"/>
      <c r="K34" s="106"/>
      <c r="L34" s="106"/>
      <c r="M34" s="106"/>
      <c r="N34" s="106"/>
      <c r="O34" s="106"/>
      <c r="P34" s="106"/>
      <c r="Q34" s="106"/>
      <c r="R34" s="107"/>
    </row>
    <row r="35" spans="1:18" ht="13.9" customHeight="1" x14ac:dyDescent="0.2">
      <c r="A35" s="61"/>
      <c r="B35" s="112"/>
      <c r="C35" s="112"/>
      <c r="D35" s="112"/>
      <c r="E35" s="112"/>
      <c r="F35" s="112"/>
      <c r="G35" s="112"/>
      <c r="H35" s="112"/>
      <c r="I35" s="114"/>
      <c r="J35" s="96"/>
    </row>
    <row r="36" spans="1:18" ht="15" customHeight="1" x14ac:dyDescent="0.2">
      <c r="A36" s="61"/>
      <c r="B36" s="112"/>
      <c r="C36" s="239" t="s">
        <v>370</v>
      </c>
      <c r="D36" s="112"/>
      <c r="E36" s="112"/>
      <c r="F36" s="112"/>
      <c r="G36" s="112"/>
      <c r="H36" s="112"/>
      <c r="I36" s="63"/>
      <c r="J36" s="96"/>
    </row>
    <row r="37" spans="1:18" ht="4.9000000000000004" customHeight="1" x14ac:dyDescent="0.2">
      <c r="A37" s="61"/>
      <c r="B37" s="112"/>
      <c r="C37" s="112"/>
      <c r="D37" s="112"/>
      <c r="E37" s="112"/>
      <c r="F37" s="112"/>
      <c r="G37" s="112"/>
      <c r="H37" s="112"/>
      <c r="I37" s="114"/>
      <c r="J37" s="96"/>
    </row>
    <row r="38" spans="1:18" ht="15" customHeight="1" x14ac:dyDescent="0.2">
      <c r="A38" s="61"/>
      <c r="B38" s="112"/>
      <c r="C38" s="293" t="s">
        <v>308</v>
      </c>
      <c r="D38" s="293"/>
      <c r="E38" s="293"/>
      <c r="F38" s="293"/>
      <c r="G38" s="293"/>
      <c r="H38" s="293"/>
      <c r="I38" s="63"/>
      <c r="J38" s="96"/>
    </row>
    <row r="39" spans="1:18" ht="4.9000000000000004" customHeight="1" x14ac:dyDescent="0.2">
      <c r="A39" s="61"/>
      <c r="B39" s="112"/>
      <c r="C39" s="112"/>
      <c r="D39" s="112"/>
      <c r="E39" s="112"/>
      <c r="F39" s="112"/>
      <c r="G39" s="112"/>
      <c r="H39" s="112"/>
      <c r="I39" s="114"/>
      <c r="J39" s="96"/>
    </row>
    <row r="40" spans="1:18" ht="15" customHeight="1" x14ac:dyDescent="0.2">
      <c r="A40" s="61"/>
      <c r="B40" s="112"/>
      <c r="C40" s="293" t="s">
        <v>309</v>
      </c>
      <c r="D40" s="293"/>
      <c r="E40" s="293"/>
      <c r="F40" s="293"/>
      <c r="G40" s="293"/>
      <c r="H40" s="293"/>
      <c r="I40" s="63"/>
      <c r="J40" s="96"/>
    </row>
    <row r="41" spans="1:18" ht="4.9000000000000004" customHeight="1" x14ac:dyDescent="0.2">
      <c r="A41" s="61"/>
      <c r="B41" s="112"/>
      <c r="C41" s="112"/>
      <c r="D41" s="112"/>
      <c r="E41" s="112"/>
      <c r="F41" s="112"/>
      <c r="G41" s="112"/>
      <c r="H41" s="112"/>
      <c r="I41" s="114"/>
      <c r="J41" s="96"/>
    </row>
    <row r="42" spans="1:18" ht="15" customHeight="1" x14ac:dyDescent="0.2">
      <c r="A42" s="61"/>
      <c r="B42" s="112"/>
      <c r="C42" s="293" t="s">
        <v>310</v>
      </c>
      <c r="D42" s="293"/>
      <c r="E42" s="293"/>
      <c r="F42" s="293"/>
      <c r="G42" s="293"/>
      <c r="H42" s="293"/>
      <c r="I42" s="63"/>
      <c r="J42" s="96"/>
    </row>
    <row r="43" spans="1:18" ht="4.9000000000000004" customHeight="1" x14ac:dyDescent="0.2">
      <c r="A43" s="61"/>
      <c r="B43" s="112"/>
      <c r="C43" s="112"/>
      <c r="D43" s="112"/>
      <c r="E43" s="112"/>
      <c r="F43" s="112"/>
      <c r="G43" s="112"/>
      <c r="H43" s="112"/>
      <c r="I43" s="114"/>
      <c r="J43" s="96"/>
    </row>
    <row r="44" spans="1:18" ht="15" customHeight="1" x14ac:dyDescent="0.2">
      <c r="A44" s="61"/>
      <c r="B44" s="112"/>
      <c r="C44" s="293" t="s">
        <v>311</v>
      </c>
      <c r="D44" s="293"/>
      <c r="E44" s="293"/>
      <c r="F44" s="293"/>
      <c r="G44" s="293"/>
      <c r="H44" s="293"/>
      <c r="I44" s="63"/>
      <c r="J44" s="96"/>
    </row>
    <row r="45" spans="1:18" ht="4.9000000000000004" customHeight="1" x14ac:dyDescent="0.2">
      <c r="A45" s="61"/>
      <c r="B45" s="112"/>
      <c r="C45" s="112"/>
      <c r="D45" s="112"/>
      <c r="E45" s="112"/>
      <c r="F45" s="112"/>
      <c r="G45" s="112"/>
      <c r="H45" s="112"/>
      <c r="I45" s="114"/>
      <c r="J45" s="96"/>
    </row>
    <row r="46" spans="1:18" ht="15" customHeight="1" x14ac:dyDescent="0.2">
      <c r="A46" s="61"/>
      <c r="B46" s="112"/>
      <c r="C46" s="239" t="s">
        <v>371</v>
      </c>
      <c r="D46" s="112"/>
      <c r="E46" s="112"/>
      <c r="F46" s="112"/>
      <c r="G46" s="112"/>
      <c r="H46" s="112"/>
      <c r="I46" s="63"/>
      <c r="J46" s="96"/>
    </row>
    <row r="47" spans="1:18" ht="4.9000000000000004" customHeight="1" x14ac:dyDescent="0.2">
      <c r="A47" s="61"/>
      <c r="B47" s="112"/>
      <c r="C47" s="112"/>
      <c r="D47" s="112"/>
      <c r="E47" s="112"/>
      <c r="F47" s="112"/>
      <c r="G47" s="112"/>
      <c r="H47" s="112"/>
      <c r="I47" s="114"/>
      <c r="J47" s="96"/>
    </row>
    <row r="48" spans="1:18" ht="15" customHeight="1" x14ac:dyDescent="0.2">
      <c r="A48" s="61"/>
      <c r="B48" s="112"/>
      <c r="C48" s="293" t="s">
        <v>312</v>
      </c>
      <c r="D48" s="293"/>
      <c r="E48" s="293"/>
      <c r="F48" s="293"/>
      <c r="G48" s="293"/>
      <c r="H48" s="293"/>
      <c r="I48" s="63"/>
      <c r="J48" s="96"/>
    </row>
    <row r="49" spans="1:13" ht="4.9000000000000004" customHeight="1" x14ac:dyDescent="0.2">
      <c r="A49" s="61"/>
      <c r="B49" s="112"/>
      <c r="C49" s="113"/>
      <c r="D49" s="113"/>
      <c r="E49" s="113"/>
      <c r="F49" s="113"/>
      <c r="G49" s="113"/>
      <c r="H49" s="113"/>
      <c r="I49" s="114"/>
      <c r="J49" s="96"/>
    </row>
    <row r="50" spans="1:13" ht="15" customHeight="1" x14ac:dyDescent="0.2">
      <c r="A50" s="61"/>
      <c r="B50" s="112"/>
      <c r="C50" s="293" t="s">
        <v>313</v>
      </c>
      <c r="D50" s="293"/>
      <c r="E50" s="293"/>
      <c r="F50" s="293"/>
      <c r="G50" s="293"/>
      <c r="H50" s="293"/>
      <c r="I50" s="63"/>
      <c r="J50" s="96"/>
    </row>
    <row r="51" spans="1:13" ht="4.9000000000000004" customHeight="1" x14ac:dyDescent="0.2">
      <c r="A51" s="61"/>
      <c r="B51" s="112"/>
      <c r="C51" s="113"/>
      <c r="D51" s="113"/>
      <c r="E51" s="113"/>
      <c r="F51" s="113"/>
      <c r="G51" s="113"/>
      <c r="H51" s="113"/>
      <c r="I51" s="114"/>
      <c r="J51" s="96"/>
    </row>
    <row r="52" spans="1:13" ht="15" customHeight="1" x14ac:dyDescent="0.2">
      <c r="A52" s="61"/>
      <c r="B52" s="112"/>
      <c r="C52" s="293" t="s">
        <v>314</v>
      </c>
      <c r="D52" s="293"/>
      <c r="E52" s="293"/>
      <c r="F52" s="293"/>
      <c r="G52" s="293"/>
      <c r="H52" s="293"/>
      <c r="I52" s="63"/>
      <c r="J52" s="96"/>
    </row>
    <row r="53" spans="1:13" ht="4.9000000000000004" customHeight="1" x14ac:dyDescent="0.2">
      <c r="A53" s="61"/>
      <c r="B53" s="112"/>
      <c r="C53" s="113"/>
      <c r="D53" s="113"/>
      <c r="E53" s="113"/>
      <c r="F53" s="113"/>
      <c r="G53" s="113"/>
      <c r="H53" s="113"/>
      <c r="I53" s="114"/>
      <c r="J53" s="96"/>
    </row>
    <row r="54" spans="1:13" ht="15" customHeight="1" x14ac:dyDescent="0.2">
      <c r="A54" s="61"/>
      <c r="B54" s="112"/>
      <c r="C54" s="293" t="s">
        <v>315</v>
      </c>
      <c r="D54" s="293"/>
      <c r="E54" s="293"/>
      <c r="F54" s="293"/>
      <c r="G54" s="293"/>
      <c r="H54" s="293"/>
      <c r="I54" s="63"/>
      <c r="J54" s="96"/>
    </row>
    <row r="55" spans="1:13" ht="4.9000000000000004" customHeight="1" x14ac:dyDescent="0.2">
      <c r="A55" s="61"/>
      <c r="B55" s="112"/>
      <c r="C55" s="113"/>
      <c r="D55" s="113"/>
      <c r="E55" s="113"/>
      <c r="F55" s="113"/>
      <c r="G55" s="113"/>
      <c r="H55" s="113"/>
      <c r="I55" s="114"/>
      <c r="J55" s="96"/>
    </row>
    <row r="56" spans="1:13" ht="15" customHeight="1" x14ac:dyDescent="0.2">
      <c r="A56" s="61"/>
      <c r="B56" s="112"/>
      <c r="C56" s="293" t="s">
        <v>316</v>
      </c>
      <c r="D56" s="293"/>
      <c r="E56" s="293"/>
      <c r="F56" s="293"/>
      <c r="G56" s="293"/>
      <c r="H56" s="293"/>
      <c r="I56" s="63"/>
      <c r="J56" s="96"/>
    </row>
    <row r="57" spans="1:13" ht="4.9000000000000004" customHeight="1" x14ac:dyDescent="0.2">
      <c r="A57" s="61"/>
      <c r="B57" s="112"/>
      <c r="C57" s="113"/>
      <c r="D57" s="113"/>
      <c r="E57" s="113"/>
      <c r="F57" s="113"/>
      <c r="G57" s="113"/>
      <c r="H57" s="113"/>
      <c r="I57" s="114"/>
      <c r="J57" s="96"/>
    </row>
    <row r="58" spans="1:13" ht="15" customHeight="1" x14ac:dyDescent="0.2">
      <c r="A58" s="61"/>
      <c r="B58" s="112"/>
      <c r="C58" s="293" t="s">
        <v>317</v>
      </c>
      <c r="D58" s="293"/>
      <c r="E58" s="293"/>
      <c r="F58" s="293"/>
      <c r="G58" s="293"/>
      <c r="H58" s="293"/>
      <c r="I58" s="63"/>
      <c r="J58" s="96"/>
    </row>
    <row r="59" spans="1:13" ht="4.9000000000000004" customHeight="1" x14ac:dyDescent="0.2">
      <c r="A59" s="61"/>
      <c r="B59" s="112"/>
      <c r="C59" s="112"/>
      <c r="D59" s="112"/>
      <c r="E59" s="112"/>
      <c r="F59" s="112"/>
      <c r="G59" s="112"/>
      <c r="H59" s="112"/>
      <c r="I59" s="114"/>
      <c r="J59" s="96"/>
    </row>
    <row r="60" spans="1:13" ht="15" customHeight="1" x14ac:dyDescent="0.2">
      <c r="A60" s="61"/>
      <c r="B60" s="112"/>
      <c r="C60" s="239" t="s">
        <v>372</v>
      </c>
      <c r="D60" s="112"/>
      <c r="E60" s="112"/>
      <c r="F60" s="112"/>
      <c r="G60" s="112"/>
      <c r="H60" s="112"/>
      <c r="I60" s="63"/>
      <c r="J60" s="96"/>
    </row>
    <row r="61" spans="1:13" ht="4.9000000000000004" customHeight="1" x14ac:dyDescent="0.2">
      <c r="A61" s="61"/>
      <c r="B61" s="112"/>
      <c r="C61" s="112"/>
      <c r="D61" s="112"/>
      <c r="E61" s="112"/>
      <c r="F61" s="112"/>
      <c r="G61" s="112"/>
      <c r="H61" s="112"/>
      <c r="I61" s="114"/>
      <c r="J61" s="96"/>
    </row>
    <row r="62" spans="1:13" ht="15" customHeight="1" x14ac:dyDescent="0.2">
      <c r="A62" s="61"/>
      <c r="B62" s="112"/>
      <c r="C62" s="239" t="s">
        <v>373</v>
      </c>
      <c r="D62" s="112"/>
      <c r="E62" s="112"/>
      <c r="F62" s="112"/>
      <c r="G62" s="112"/>
      <c r="H62" s="112"/>
      <c r="I62" s="63"/>
      <c r="J62" s="96"/>
    </row>
    <row r="63" spans="1:13" ht="6.6" customHeight="1" x14ac:dyDescent="0.2">
      <c r="A63" s="61"/>
      <c r="B63" s="67"/>
      <c r="C63" s="67"/>
      <c r="D63" s="67"/>
      <c r="E63" s="67"/>
      <c r="F63" s="67"/>
      <c r="G63" s="67"/>
      <c r="H63" s="67"/>
      <c r="I63" s="67"/>
      <c r="J63" s="96"/>
    </row>
    <row r="64" spans="1:13" ht="39" customHeight="1" x14ac:dyDescent="0.2">
      <c r="A64" s="61"/>
      <c r="B64" s="112"/>
      <c r="C64" s="296"/>
      <c r="D64" s="297"/>
      <c r="E64" s="297"/>
      <c r="F64" s="297"/>
      <c r="G64" s="297"/>
      <c r="H64" s="297"/>
      <c r="I64" s="298"/>
      <c r="J64" s="96"/>
      <c r="M64" s="115"/>
    </row>
    <row r="65" spans="1:16" x14ac:dyDescent="0.2">
      <c r="A65" s="61"/>
      <c r="B65" s="112"/>
      <c r="C65" s="68"/>
      <c r="D65" s="68"/>
      <c r="E65" s="68"/>
      <c r="F65" s="68"/>
      <c r="G65" s="68"/>
      <c r="H65" s="68"/>
      <c r="I65" s="68"/>
      <c r="J65" s="96"/>
    </row>
    <row r="66" spans="1:16" ht="13.9" customHeight="1" x14ac:dyDescent="0.2">
      <c r="A66" s="61"/>
      <c r="B66" s="299" t="s">
        <v>9</v>
      </c>
      <c r="C66" s="299"/>
      <c r="D66" s="69"/>
      <c r="E66" s="69"/>
      <c r="F66" s="69"/>
      <c r="G66" s="69"/>
      <c r="H66" s="69"/>
      <c r="I66" s="70"/>
      <c r="J66" s="96"/>
    </row>
    <row r="67" spans="1:16" ht="3" customHeight="1" x14ac:dyDescent="0.2">
      <c r="A67" s="61"/>
      <c r="B67" s="300"/>
      <c r="C67" s="300"/>
      <c r="D67" s="300"/>
      <c r="E67" s="300"/>
      <c r="F67" s="300"/>
      <c r="G67" s="300"/>
      <c r="H67" s="300"/>
      <c r="I67" s="300"/>
      <c r="J67" s="96"/>
    </row>
    <row r="68" spans="1:16" ht="51.75" customHeight="1" x14ac:dyDescent="0.2">
      <c r="A68" s="61"/>
      <c r="B68" s="301"/>
      <c r="C68" s="302"/>
      <c r="D68" s="302"/>
      <c r="E68" s="302"/>
      <c r="F68" s="302"/>
      <c r="G68" s="302"/>
      <c r="H68" s="302"/>
      <c r="I68" s="303"/>
      <c r="J68" s="96"/>
    </row>
    <row r="69" spans="1:16" ht="13.5" thickBot="1" x14ac:dyDescent="0.25">
      <c r="A69" s="61"/>
      <c r="B69" s="70"/>
      <c r="C69" s="70"/>
      <c r="D69" s="70"/>
      <c r="E69" s="70"/>
      <c r="F69" s="70"/>
      <c r="G69" s="70"/>
      <c r="H69" s="70"/>
      <c r="I69" s="70"/>
      <c r="J69" s="96"/>
    </row>
    <row r="70" spans="1:16" ht="43.5" customHeight="1" thickBot="1" x14ac:dyDescent="0.25">
      <c r="A70" s="61"/>
      <c r="B70" s="304" t="s">
        <v>10</v>
      </c>
      <c r="C70" s="304"/>
      <c r="D70" s="304"/>
      <c r="E70" s="304"/>
      <c r="F70" s="304"/>
      <c r="G70" s="304"/>
      <c r="H70" s="305"/>
      <c r="I70" s="235"/>
      <c r="J70" s="96"/>
      <c r="K70" s="108" t="str">
        <f>IF(I70="b)","Nos termos do n.º 12 da Deliberação n.º 1015/2024, de 5 de agosto, o pedido de alteração é rejeitado com fundamento em extemporaneidade se, à data de decisão,","")</f>
        <v/>
      </c>
      <c r="L70" s="109"/>
      <c r="M70" s="109"/>
      <c r="N70" s="109"/>
      <c r="O70" s="109"/>
      <c r="P70" s="109"/>
    </row>
    <row r="71" spans="1:16" ht="36" customHeight="1" x14ac:dyDescent="0.2">
      <c r="A71" s="61"/>
      <c r="B71" s="307" t="s">
        <v>235</v>
      </c>
      <c r="C71" s="307"/>
      <c r="D71" s="307"/>
      <c r="E71" s="307"/>
      <c r="F71" s="307"/>
      <c r="G71" s="307"/>
      <c r="H71" s="307"/>
      <c r="I71" s="308"/>
      <c r="J71" s="96"/>
      <c r="K71" s="108" t="str">
        <f>IF(I70="b)","o ciclo de estudos a alterar não tiver funcionado efetivamente por um período equivalente à sua duração normal,","")</f>
        <v/>
      </c>
      <c r="L71" s="109"/>
      <c r="M71" s="109"/>
      <c r="N71" s="109"/>
      <c r="O71" s="109"/>
      <c r="P71" s="109"/>
    </row>
    <row r="72" spans="1:16" ht="42" customHeight="1" x14ac:dyDescent="0.2">
      <c r="A72" s="61"/>
      <c r="B72" s="309" t="s">
        <v>11</v>
      </c>
      <c r="C72" s="309"/>
      <c r="D72" s="309"/>
      <c r="E72" s="309"/>
      <c r="F72" s="309"/>
      <c r="G72" s="309"/>
      <c r="H72" s="309"/>
      <c r="I72" s="309"/>
      <c r="J72" s="96"/>
      <c r="K72" s="108" t="str">
        <f>IF(I70="b)","contado a partir da acreditação ou da última alteração realizada, conforme disposto no artigo 79.º-C do Regime Jurídico dos Graus e Diplomas do Ensino Superior.","")</f>
        <v/>
      </c>
      <c r="L72" s="109"/>
      <c r="M72" s="109"/>
      <c r="N72" s="109"/>
      <c r="O72" s="109"/>
      <c r="P72" s="109"/>
    </row>
    <row r="73" spans="1:16" ht="5.0999999999999996" customHeight="1" x14ac:dyDescent="0.2">
      <c r="A73" s="61"/>
      <c r="B73" s="116"/>
      <c r="C73" s="116"/>
      <c r="D73" s="116"/>
      <c r="E73" s="116"/>
      <c r="F73" s="116"/>
      <c r="G73" s="116"/>
      <c r="H73" s="116"/>
      <c r="I73" s="116"/>
      <c r="J73" s="96"/>
    </row>
    <row r="74" spans="1:16" ht="17.25" customHeight="1" x14ac:dyDescent="0.2">
      <c r="A74" s="61"/>
      <c r="B74" s="70"/>
      <c r="C74" s="310" t="s">
        <v>318</v>
      </c>
      <c r="D74" s="310"/>
      <c r="E74" s="310"/>
      <c r="F74" s="310"/>
      <c r="G74" s="310"/>
      <c r="H74" s="310"/>
      <c r="I74" s="111"/>
      <c r="J74" s="96"/>
    </row>
    <row r="75" spans="1:16" ht="5.0999999999999996" customHeight="1" x14ac:dyDescent="0.2">
      <c r="A75" s="61"/>
      <c r="B75" s="70"/>
      <c r="C75" s="117"/>
      <c r="D75" s="71"/>
      <c r="E75" s="71"/>
      <c r="F75" s="71"/>
      <c r="G75" s="71"/>
      <c r="H75" s="71"/>
      <c r="I75" s="70"/>
      <c r="J75" s="96"/>
    </row>
    <row r="76" spans="1:16" ht="17.25" customHeight="1" x14ac:dyDescent="0.2">
      <c r="A76" s="61"/>
      <c r="B76" s="70"/>
      <c r="C76" s="310" t="s">
        <v>319</v>
      </c>
      <c r="D76" s="310"/>
      <c r="E76" s="310"/>
      <c r="F76" s="310"/>
      <c r="G76" s="310"/>
      <c r="H76" s="310"/>
      <c r="I76" s="111"/>
      <c r="J76" s="96"/>
    </row>
    <row r="77" spans="1:16" ht="5.0999999999999996" customHeight="1" x14ac:dyDescent="0.2">
      <c r="A77" s="61"/>
      <c r="B77" s="70"/>
      <c r="C77" s="117"/>
      <c r="D77" s="71"/>
      <c r="E77" s="71"/>
      <c r="F77" s="71"/>
      <c r="G77" s="71"/>
      <c r="H77" s="71"/>
      <c r="I77" s="70"/>
      <c r="J77" s="96"/>
    </row>
    <row r="78" spans="1:16" ht="17.25" customHeight="1" x14ac:dyDescent="0.2">
      <c r="A78" s="61"/>
      <c r="B78" s="70"/>
      <c r="C78" s="310" t="s">
        <v>320</v>
      </c>
      <c r="D78" s="310"/>
      <c r="E78" s="310"/>
      <c r="F78" s="310"/>
      <c r="G78" s="310"/>
      <c r="H78" s="310"/>
      <c r="I78" s="111"/>
      <c r="J78" s="96"/>
    </row>
    <row r="79" spans="1:16" ht="5.0999999999999996" customHeight="1" x14ac:dyDescent="0.2">
      <c r="A79" s="61"/>
      <c r="B79" s="70"/>
      <c r="C79" s="117"/>
      <c r="D79" s="71"/>
      <c r="E79" s="71"/>
      <c r="F79" s="71"/>
      <c r="G79" s="71"/>
      <c r="H79" s="71"/>
      <c r="I79" s="70"/>
      <c r="J79" s="96"/>
    </row>
    <row r="80" spans="1:16" ht="17.25" customHeight="1" x14ac:dyDescent="0.2">
      <c r="A80" s="61"/>
      <c r="B80" s="70"/>
      <c r="C80" s="310" t="s">
        <v>321</v>
      </c>
      <c r="D80" s="310"/>
      <c r="E80" s="310"/>
      <c r="F80" s="310"/>
      <c r="G80" s="310"/>
      <c r="H80" s="310"/>
      <c r="I80" s="111"/>
      <c r="J80" s="96"/>
      <c r="M80" s="110"/>
    </row>
    <row r="81" spans="1:10" ht="59.25" customHeight="1" x14ac:dyDescent="0.2">
      <c r="A81" s="61"/>
      <c r="B81" s="306" t="s">
        <v>301</v>
      </c>
      <c r="C81" s="306"/>
      <c r="D81" s="306"/>
      <c r="E81" s="306"/>
      <c r="F81" s="306"/>
      <c r="G81" s="306"/>
      <c r="H81" s="306"/>
      <c r="I81" s="306"/>
      <c r="J81" s="96"/>
    </row>
    <row r="82" spans="1:10" x14ac:dyDescent="0.2">
      <c r="A82" s="61"/>
      <c r="B82" s="70"/>
      <c r="C82" s="70"/>
      <c r="D82" s="70"/>
      <c r="E82" s="70"/>
      <c r="F82" s="70"/>
      <c r="G82" s="70"/>
      <c r="H82" s="70"/>
      <c r="I82" s="70"/>
      <c r="J82" s="96"/>
    </row>
  </sheetData>
  <mergeCells count="54">
    <mergeCell ref="B70:H70"/>
    <mergeCell ref="B81:I81"/>
    <mergeCell ref="B71:I71"/>
    <mergeCell ref="B72:I72"/>
    <mergeCell ref="C74:H74"/>
    <mergeCell ref="C76:H76"/>
    <mergeCell ref="C78:H78"/>
    <mergeCell ref="C80:H80"/>
    <mergeCell ref="C58:H58"/>
    <mergeCell ref="C64:I64"/>
    <mergeCell ref="B66:C66"/>
    <mergeCell ref="B67:I67"/>
    <mergeCell ref="B68:I68"/>
    <mergeCell ref="C48:H48"/>
    <mergeCell ref="C50:H50"/>
    <mergeCell ref="C52:H52"/>
    <mergeCell ref="C54:H54"/>
    <mergeCell ref="C56:H56"/>
    <mergeCell ref="C44:H44"/>
    <mergeCell ref="B30:C30"/>
    <mergeCell ref="G30:I30"/>
    <mergeCell ref="B31:C31"/>
    <mergeCell ref="G31:I31"/>
    <mergeCell ref="B32:C32"/>
    <mergeCell ref="G32:I32"/>
    <mergeCell ref="B33:I33"/>
    <mergeCell ref="B34:I34"/>
    <mergeCell ref="C38:H38"/>
    <mergeCell ref="C40:H40"/>
    <mergeCell ref="C42:H42"/>
    <mergeCell ref="B27:C27"/>
    <mergeCell ref="G27:I27"/>
    <mergeCell ref="B28:C28"/>
    <mergeCell ref="G28:I28"/>
    <mergeCell ref="B29:C29"/>
    <mergeCell ref="G29:I29"/>
    <mergeCell ref="B24:C24"/>
    <mergeCell ref="G24:I24"/>
    <mergeCell ref="B25:C25"/>
    <mergeCell ref="G25:I25"/>
    <mergeCell ref="B26:C26"/>
    <mergeCell ref="G26:I26"/>
    <mergeCell ref="C18:G18"/>
    <mergeCell ref="C20:G20"/>
    <mergeCell ref="B22:C22"/>
    <mergeCell ref="G22:I22"/>
    <mergeCell ref="B23:C23"/>
    <mergeCell ref="G23:I23"/>
    <mergeCell ref="C16:G16"/>
    <mergeCell ref="A1:J2"/>
    <mergeCell ref="B10:I10"/>
    <mergeCell ref="C12:G12"/>
    <mergeCell ref="C14:G14"/>
    <mergeCell ref="B7:I7"/>
  </mergeCells>
  <conditionalFormatting sqref="I36 I74 I38 I12 I76 I78 I80">
    <cfRule type="cellIs" dxfId="35" priority="36" stopIfTrue="1" operator="equal">
      <formula>"Não"</formula>
    </cfRule>
  </conditionalFormatting>
  <conditionalFormatting sqref="I36 I74 I38 I12 I76 I78 I80">
    <cfRule type="cellIs" dxfId="34" priority="35" stopIfTrue="1" operator="equal">
      <formula>"Sim"</formula>
    </cfRule>
  </conditionalFormatting>
  <conditionalFormatting sqref="C64">
    <cfRule type="cellIs" dxfId="33" priority="34" stopIfTrue="1" operator="equal">
      <formula>"Não"</formula>
    </cfRule>
  </conditionalFormatting>
  <conditionalFormatting sqref="C64">
    <cfRule type="cellIs" dxfId="32" priority="33" stopIfTrue="1" operator="equal">
      <formula>"Sim"</formula>
    </cfRule>
  </conditionalFormatting>
  <conditionalFormatting sqref="I14">
    <cfRule type="cellIs" dxfId="31" priority="32" stopIfTrue="1" operator="equal">
      <formula>"Não"</formula>
    </cfRule>
  </conditionalFormatting>
  <conditionalFormatting sqref="I14">
    <cfRule type="cellIs" dxfId="30" priority="31" stopIfTrue="1" operator="equal">
      <formula>"Sim"</formula>
    </cfRule>
  </conditionalFormatting>
  <conditionalFormatting sqref="I16">
    <cfRule type="cellIs" dxfId="29" priority="30" stopIfTrue="1" operator="equal">
      <formula>"Não"</formula>
    </cfRule>
  </conditionalFormatting>
  <conditionalFormatting sqref="I16">
    <cfRule type="cellIs" dxfId="28" priority="29" stopIfTrue="1" operator="equal">
      <formula>"Sim"</formula>
    </cfRule>
  </conditionalFormatting>
  <conditionalFormatting sqref="I18">
    <cfRule type="cellIs" dxfId="27" priority="28" stopIfTrue="1" operator="equal">
      <formula>"Não"</formula>
    </cfRule>
  </conditionalFormatting>
  <conditionalFormatting sqref="I18">
    <cfRule type="cellIs" dxfId="26" priority="27" stopIfTrue="1" operator="equal">
      <formula>"Sim"</formula>
    </cfRule>
  </conditionalFormatting>
  <conditionalFormatting sqref="I20">
    <cfRule type="cellIs" dxfId="25" priority="26" stopIfTrue="1" operator="equal">
      <formula>"Não"</formula>
    </cfRule>
  </conditionalFormatting>
  <conditionalFormatting sqref="I20">
    <cfRule type="cellIs" dxfId="24" priority="25" stopIfTrue="1" operator="equal">
      <formula>"Sim"</formula>
    </cfRule>
  </conditionalFormatting>
  <conditionalFormatting sqref="I40">
    <cfRule type="cellIs" dxfId="23" priority="24" stopIfTrue="1" operator="equal">
      <formula>"Não"</formula>
    </cfRule>
  </conditionalFormatting>
  <conditionalFormatting sqref="I40">
    <cfRule type="cellIs" dxfId="22" priority="23" stopIfTrue="1" operator="equal">
      <formula>"Sim"</formula>
    </cfRule>
  </conditionalFormatting>
  <conditionalFormatting sqref="I42">
    <cfRule type="cellIs" dxfId="21" priority="22" stopIfTrue="1" operator="equal">
      <formula>"Não"</formula>
    </cfRule>
  </conditionalFormatting>
  <conditionalFormatting sqref="I42">
    <cfRule type="cellIs" dxfId="20" priority="21" stopIfTrue="1" operator="equal">
      <formula>"Sim"</formula>
    </cfRule>
  </conditionalFormatting>
  <conditionalFormatting sqref="I44">
    <cfRule type="cellIs" dxfId="19" priority="20" stopIfTrue="1" operator="equal">
      <formula>"Não"</formula>
    </cfRule>
  </conditionalFormatting>
  <conditionalFormatting sqref="I44">
    <cfRule type="cellIs" dxfId="18" priority="19" stopIfTrue="1" operator="equal">
      <formula>"Sim"</formula>
    </cfRule>
  </conditionalFormatting>
  <conditionalFormatting sqref="I46">
    <cfRule type="cellIs" dxfId="17" priority="18" stopIfTrue="1" operator="equal">
      <formula>"Não"</formula>
    </cfRule>
  </conditionalFormatting>
  <conditionalFormatting sqref="I46">
    <cfRule type="cellIs" dxfId="16" priority="17" stopIfTrue="1" operator="equal">
      <formula>"Sim"</formula>
    </cfRule>
  </conditionalFormatting>
  <conditionalFormatting sqref="I60">
    <cfRule type="cellIs" dxfId="15" priority="16" stopIfTrue="1" operator="equal">
      <formula>"Não"</formula>
    </cfRule>
  </conditionalFormatting>
  <conditionalFormatting sqref="I60">
    <cfRule type="cellIs" dxfId="14" priority="15" stopIfTrue="1" operator="equal">
      <formula>"Sim"</formula>
    </cfRule>
  </conditionalFormatting>
  <conditionalFormatting sqref="I62">
    <cfRule type="cellIs" dxfId="13" priority="14" stopIfTrue="1" operator="equal">
      <formula>"Não"</formula>
    </cfRule>
  </conditionalFormatting>
  <conditionalFormatting sqref="I62">
    <cfRule type="cellIs" dxfId="12" priority="13" stopIfTrue="1" operator="equal">
      <formula>"Sim"</formula>
    </cfRule>
  </conditionalFormatting>
  <conditionalFormatting sqref="I48">
    <cfRule type="cellIs" dxfId="11" priority="12" stopIfTrue="1" operator="equal">
      <formula>"Não"</formula>
    </cfRule>
  </conditionalFormatting>
  <conditionalFormatting sqref="I48">
    <cfRule type="cellIs" dxfId="10" priority="11" stopIfTrue="1" operator="equal">
      <formula>"Sim"</formula>
    </cfRule>
  </conditionalFormatting>
  <conditionalFormatting sqref="I50">
    <cfRule type="cellIs" dxfId="9" priority="10" stopIfTrue="1" operator="equal">
      <formula>"Não"</formula>
    </cfRule>
  </conditionalFormatting>
  <conditionalFormatting sqref="I50">
    <cfRule type="cellIs" dxfId="8" priority="9" stopIfTrue="1" operator="equal">
      <formula>"Sim"</formula>
    </cfRule>
  </conditionalFormatting>
  <conditionalFormatting sqref="I52">
    <cfRule type="cellIs" dxfId="7" priority="8" stopIfTrue="1" operator="equal">
      <formula>"Não"</formula>
    </cfRule>
  </conditionalFormatting>
  <conditionalFormatting sqref="I52">
    <cfRule type="cellIs" dxfId="6" priority="7" stopIfTrue="1" operator="equal">
      <formula>"Sim"</formula>
    </cfRule>
  </conditionalFormatting>
  <conditionalFormatting sqref="I54">
    <cfRule type="cellIs" dxfId="5" priority="6" stopIfTrue="1" operator="equal">
      <formula>"Não"</formula>
    </cfRule>
  </conditionalFormatting>
  <conditionalFormatting sqref="I54">
    <cfRule type="cellIs" dxfId="4" priority="5" stopIfTrue="1" operator="equal">
      <formula>"Sim"</formula>
    </cfRule>
  </conditionalFormatting>
  <conditionalFormatting sqref="I56">
    <cfRule type="cellIs" dxfId="3" priority="4" stopIfTrue="1" operator="equal">
      <formula>"Não"</formula>
    </cfRule>
  </conditionalFormatting>
  <conditionalFormatting sqref="I56">
    <cfRule type="cellIs" dxfId="2" priority="3" stopIfTrue="1" operator="equal">
      <formula>"Sim"</formula>
    </cfRule>
  </conditionalFormatting>
  <conditionalFormatting sqref="I58">
    <cfRule type="cellIs" dxfId="1" priority="2" stopIfTrue="1" operator="equal">
      <formula>"Não"</formula>
    </cfRule>
  </conditionalFormatting>
  <conditionalFormatting sqref="I58">
    <cfRule type="cellIs" dxfId="0" priority="1" stopIfTrue="1" operator="equal">
      <formula>"Sim"</formula>
    </cfRule>
  </conditionalFormatting>
  <dataValidations count="1">
    <dataValidation allowBlank="1" showInputMessage="1" showErrorMessage="1" promptTitle="Atenção" prompt="Esta célula contém fórmulas e é preenchida automaticamente." sqref="A3:A4" xr:uid="{00000000-0002-0000-0200-000000000000}"/>
  </dataValidations>
  <hyperlinks>
    <hyperlink ref="B7" location="Instruções!A1" display="Antes de preencher, ler a folha «Instruções»" xr:uid="{00000000-0004-0000-0200-000000000000}"/>
  </hyperlinks>
  <printOptions horizontalCentered="1"/>
  <pageMargins left="0.15748031496062992" right="0.15748031496062992" top="0.98425196850393704" bottom="0.98425196850393704" header="0" footer="0"/>
  <pageSetup paperSize="9" scale="75" fitToWidth="0" fitToHeight="0" orientation="portrait" r:id="rId1"/>
  <headerFooter alignWithMargins="0">
    <oddFooter>&amp;L&amp;8Versão para verificação na AAGQ/Reitoria da ULisboa&amp;C&amp;8&amp;D&amp;R&amp;8&amp;A</oddFooter>
  </headerFooter>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1000000}">
          <x14:formula1>
            <xm:f>Valores!$E$2:$E$3</xm:f>
          </x14:formula1>
          <xm:sqref>I62 I12 I14 I16 I18 I36 I38 I40 I42 I44 I46 I48 I50 I52 I54 I56 I58 I60 I20</xm:sqref>
        </x14:dataValidation>
        <x14:dataValidation type="list" allowBlank="1" showInputMessage="1" showErrorMessage="1" xr:uid="{00000000-0002-0000-0200-000002000000}">
          <x14:formula1>
            <xm:f>Valores!$M$2:$M$6</xm:f>
          </x14:formula1>
          <xm:sqref>E23:E32</xm:sqref>
        </x14:dataValidation>
        <x14:dataValidation type="list" allowBlank="1" showInputMessage="1" showErrorMessage="1" xr:uid="{00000000-0002-0000-0200-000003000000}">
          <x14:formula1>
            <xm:f>Valores!$D$2:$D$3</xm:f>
          </x14:formula1>
          <xm:sqref>I70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tabColor theme="4"/>
  </sheetPr>
  <dimension ref="A1:BJ191"/>
  <sheetViews>
    <sheetView zoomScaleNormal="100" workbookViewId="0">
      <selection activeCell="C25" sqref="C25"/>
    </sheetView>
  </sheetViews>
  <sheetFormatPr defaultColWidth="9.28515625" defaultRowHeight="12.75" x14ac:dyDescent="0.2"/>
  <cols>
    <col min="1" max="1" width="1.7109375" style="58" customWidth="1"/>
    <col min="2" max="2" width="3.28515625" style="73" customWidth="1"/>
    <col min="3" max="3" width="17.42578125" style="58" customWidth="1"/>
    <col min="4" max="4" width="0.7109375" style="58" customWidth="1"/>
    <col min="5" max="5" width="15.28515625" style="58" customWidth="1"/>
    <col min="6" max="6" width="0.7109375" style="58" customWidth="1"/>
    <col min="7" max="7" width="12.7109375" style="58" customWidth="1"/>
    <col min="8" max="8" width="15" style="58" customWidth="1"/>
    <col min="9" max="9" width="4" style="58" customWidth="1"/>
    <col min="10" max="10" width="60.7109375" style="58" customWidth="1"/>
    <col min="11" max="11" width="3.28515625" style="58" customWidth="1"/>
    <col min="12" max="12" width="9.28515625" style="58" customWidth="1"/>
    <col min="13" max="16384" width="9.28515625" style="58"/>
  </cols>
  <sheetData>
    <row r="1" spans="1:58" ht="30" customHeight="1" x14ac:dyDescent="0.25">
      <c r="A1" s="337" t="s">
        <v>13</v>
      </c>
      <c r="B1" s="337"/>
      <c r="C1" s="337"/>
      <c r="D1" s="337"/>
      <c r="E1" s="337"/>
      <c r="F1" s="337"/>
      <c r="G1" s="337"/>
      <c r="H1" s="337"/>
      <c r="I1" s="337"/>
      <c r="J1" s="337"/>
      <c r="K1" s="338"/>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row>
    <row r="2" spans="1:58" x14ac:dyDescent="0.2">
      <c r="A2" s="57"/>
      <c r="K2" s="5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row>
    <row r="3" spans="1:58" x14ac:dyDescent="0.2">
      <c r="A3" s="57"/>
      <c r="C3" s="330" t="s">
        <v>14</v>
      </c>
      <c r="D3" s="330"/>
      <c r="E3" s="330"/>
      <c r="F3" s="330"/>
      <c r="G3" s="330"/>
      <c r="H3" s="330"/>
      <c r="I3" s="330"/>
      <c r="J3" s="330"/>
      <c r="K3" s="59"/>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row>
    <row r="4" spans="1:58" ht="15" customHeight="1" x14ac:dyDescent="0.2">
      <c r="A4" s="57"/>
      <c r="C4" s="316"/>
      <c r="D4" s="317"/>
      <c r="E4" s="317"/>
      <c r="F4" s="317"/>
      <c r="G4" s="317"/>
      <c r="H4" s="317"/>
      <c r="I4" s="317"/>
      <c r="J4" s="318"/>
      <c r="K4" s="74"/>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row>
    <row r="5" spans="1:58" x14ac:dyDescent="0.2">
      <c r="A5" s="57"/>
      <c r="K5" s="59"/>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row>
    <row r="6" spans="1:58" x14ac:dyDescent="0.2">
      <c r="A6" s="57"/>
      <c r="C6" s="331" t="s">
        <v>296</v>
      </c>
      <c r="D6" s="331"/>
      <c r="E6" s="331"/>
      <c r="F6" s="331"/>
      <c r="G6" s="331"/>
      <c r="H6" s="331"/>
      <c r="I6" s="331"/>
      <c r="J6" s="331"/>
      <c r="K6" s="59"/>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row>
    <row r="7" spans="1:58" ht="15" customHeight="1" x14ac:dyDescent="0.2">
      <c r="A7" s="57"/>
      <c r="C7" s="316"/>
      <c r="D7" s="317"/>
      <c r="E7" s="317"/>
      <c r="F7" s="317"/>
      <c r="G7" s="317"/>
      <c r="H7" s="317"/>
      <c r="I7" s="317"/>
      <c r="J7" s="318"/>
      <c r="K7" s="74"/>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row>
    <row r="8" spans="1:58" ht="15" customHeight="1" x14ac:dyDescent="0.2">
      <c r="A8" s="57"/>
      <c r="C8" s="75"/>
      <c r="D8" s="75"/>
      <c r="E8" s="75"/>
      <c r="F8" s="75"/>
      <c r="G8" s="75"/>
      <c r="H8" s="75"/>
      <c r="I8" s="75"/>
      <c r="J8" s="75"/>
      <c r="K8" s="74"/>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row>
    <row r="9" spans="1:58" ht="15" customHeight="1" x14ac:dyDescent="0.2">
      <c r="A9" s="57"/>
      <c r="C9" s="332" t="s">
        <v>297</v>
      </c>
      <c r="D9" s="332"/>
      <c r="E9" s="332"/>
      <c r="F9" s="332"/>
      <c r="G9" s="332"/>
      <c r="H9" s="332"/>
      <c r="I9" s="332"/>
      <c r="J9" s="332"/>
      <c r="K9" s="74"/>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row>
    <row r="10" spans="1:58" ht="15" customHeight="1" x14ac:dyDescent="0.2">
      <c r="A10" s="57"/>
      <c r="C10" s="76"/>
      <c r="D10" s="77"/>
      <c r="E10" s="78" t="str">
        <f>IF(C10="Mestrado Integrado","Indique nas observações a denominação do diploma atribuído pela conclusão de 180 ECTS:","")</f>
        <v/>
      </c>
      <c r="F10" s="66"/>
      <c r="G10" s="66"/>
      <c r="H10" s="66"/>
      <c r="I10" s="66"/>
      <c r="J10" s="66"/>
      <c r="K10" s="74"/>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row>
    <row r="11" spans="1:58" s="72" customFormat="1" x14ac:dyDescent="0.2">
      <c r="A11" s="57"/>
      <c r="B11" s="73"/>
      <c r="C11" s="79"/>
      <c r="D11" s="79"/>
      <c r="E11" s="79"/>
      <c r="F11" s="79"/>
      <c r="G11" s="79"/>
      <c r="H11" s="79"/>
      <c r="I11" s="79"/>
      <c r="J11" s="79"/>
      <c r="K11" s="59"/>
    </row>
    <row r="12" spans="1:58" s="72" customFormat="1" x14ac:dyDescent="0.2">
      <c r="A12" s="57"/>
      <c r="B12" s="73"/>
      <c r="C12" s="334" t="s">
        <v>15</v>
      </c>
      <c r="D12" s="334"/>
      <c r="E12" s="334"/>
      <c r="F12" s="334"/>
      <c r="G12" s="334"/>
      <c r="H12" s="334"/>
      <c r="I12" s="334"/>
      <c r="J12" s="334"/>
      <c r="K12" s="59"/>
    </row>
    <row r="13" spans="1:58" s="72" customFormat="1" ht="15" customHeight="1" x14ac:dyDescent="0.2">
      <c r="A13" s="57"/>
      <c r="B13" s="73"/>
      <c r="C13" s="316"/>
      <c r="D13" s="317"/>
      <c r="E13" s="317"/>
      <c r="F13" s="317"/>
      <c r="G13" s="317"/>
      <c r="H13" s="317"/>
      <c r="I13" s="317"/>
      <c r="J13" s="318"/>
      <c r="K13" s="74"/>
    </row>
    <row r="14" spans="1:58" s="72" customFormat="1" x14ac:dyDescent="0.2">
      <c r="A14" s="57"/>
      <c r="B14" s="73"/>
      <c r="C14" s="79"/>
      <c r="D14" s="79"/>
      <c r="E14" s="79"/>
      <c r="F14" s="79"/>
      <c r="G14" s="79"/>
      <c r="H14" s="79"/>
      <c r="I14" s="79"/>
      <c r="J14" s="79"/>
      <c r="K14" s="59"/>
    </row>
    <row r="15" spans="1:58" s="72" customFormat="1" x14ac:dyDescent="0.2">
      <c r="A15" s="57"/>
      <c r="B15" s="73"/>
      <c r="C15" s="334" t="s">
        <v>16</v>
      </c>
      <c r="D15" s="334"/>
      <c r="E15" s="334"/>
      <c r="F15" s="334"/>
      <c r="G15" s="334"/>
      <c r="H15" s="334"/>
      <c r="I15" s="334"/>
      <c r="J15" s="334"/>
      <c r="K15" s="59"/>
    </row>
    <row r="16" spans="1:58" s="72" customFormat="1" ht="15" customHeight="1" x14ac:dyDescent="0.2">
      <c r="A16" s="57"/>
      <c r="B16" s="73"/>
      <c r="C16" s="316"/>
      <c r="D16" s="317"/>
      <c r="E16" s="317"/>
      <c r="F16" s="317"/>
      <c r="G16" s="317"/>
      <c r="H16" s="317"/>
      <c r="I16" s="317"/>
      <c r="J16" s="318"/>
      <c r="K16" s="74"/>
    </row>
    <row r="17" spans="1:12" s="72" customFormat="1" ht="15" customHeight="1" x14ac:dyDescent="0.2">
      <c r="A17" s="57"/>
      <c r="B17" s="73"/>
      <c r="C17" s="75"/>
      <c r="D17" s="75"/>
      <c r="E17" s="75"/>
      <c r="F17" s="75"/>
      <c r="G17" s="75"/>
      <c r="H17" s="75"/>
      <c r="I17" s="75"/>
      <c r="J17" s="75"/>
      <c r="K17" s="74"/>
    </row>
    <row r="18" spans="1:12" s="72" customFormat="1" ht="15" customHeight="1" x14ac:dyDescent="0.2">
      <c r="A18" s="57"/>
      <c r="B18" s="73"/>
      <c r="C18" s="335" t="s">
        <v>298</v>
      </c>
      <c r="D18" s="335"/>
      <c r="E18" s="335"/>
      <c r="F18" s="335"/>
      <c r="G18" s="335"/>
      <c r="H18" s="335"/>
      <c r="I18" s="335"/>
      <c r="J18" s="335"/>
      <c r="K18" s="74"/>
    </row>
    <row r="19" spans="1:12" s="72" customFormat="1" ht="15" customHeight="1" x14ac:dyDescent="0.2">
      <c r="A19" s="57"/>
      <c r="B19" s="73"/>
      <c r="C19" s="80"/>
      <c r="D19" s="75"/>
      <c r="E19" s="333" t="s">
        <v>17</v>
      </c>
      <c r="F19" s="333"/>
      <c r="G19" s="333"/>
      <c r="H19" s="81"/>
      <c r="I19" s="82"/>
      <c r="J19" s="75"/>
      <c r="K19" s="74"/>
    </row>
    <row r="20" spans="1:12" s="72" customFormat="1" ht="15" customHeight="1" x14ac:dyDescent="0.2">
      <c r="A20" s="57"/>
      <c r="B20" s="73"/>
      <c r="C20" s="75"/>
      <c r="D20" s="75"/>
      <c r="E20" s="75"/>
      <c r="F20" s="75"/>
      <c r="G20" s="75"/>
      <c r="H20" s="75"/>
      <c r="I20" s="75"/>
      <c r="J20" s="75"/>
      <c r="K20" s="74"/>
    </row>
    <row r="21" spans="1:12" s="72" customFormat="1" x14ac:dyDescent="0.2">
      <c r="A21" s="57"/>
      <c r="B21" s="83"/>
      <c r="C21" s="319" t="s">
        <v>18</v>
      </c>
      <c r="D21" s="319"/>
      <c r="E21" s="319"/>
      <c r="F21" s="319"/>
      <c r="G21" s="319"/>
      <c r="H21" s="319"/>
      <c r="I21" s="319"/>
      <c r="J21" s="319"/>
      <c r="K21" s="59"/>
    </row>
    <row r="22" spans="1:12" s="72" customFormat="1" ht="15" customHeight="1" x14ac:dyDescent="0.2">
      <c r="A22" s="57"/>
      <c r="B22" s="83"/>
      <c r="C22" s="316"/>
      <c r="D22" s="317"/>
      <c r="E22" s="317"/>
      <c r="F22" s="317"/>
      <c r="G22" s="317"/>
      <c r="H22" s="317"/>
      <c r="I22" s="317"/>
      <c r="J22" s="318"/>
      <c r="K22" s="59"/>
    </row>
    <row r="23" spans="1:12" s="72" customFormat="1" x14ac:dyDescent="0.2">
      <c r="A23" s="57"/>
      <c r="B23" s="83"/>
      <c r="C23" s="84"/>
      <c r="D23" s="84"/>
      <c r="E23" s="84"/>
      <c r="F23" s="84"/>
      <c r="G23" s="84"/>
      <c r="H23" s="84"/>
      <c r="I23" s="84"/>
      <c r="J23" s="84"/>
      <c r="K23" s="59"/>
    </row>
    <row r="24" spans="1:12" s="72" customFormat="1" ht="13.5" thickBot="1" x14ac:dyDescent="0.25">
      <c r="A24" s="57"/>
      <c r="B24" s="73"/>
      <c r="C24" s="320" t="s">
        <v>19</v>
      </c>
      <c r="D24" s="320"/>
      <c r="E24" s="320"/>
      <c r="F24" s="320"/>
      <c r="G24" s="320"/>
      <c r="H24" s="320"/>
      <c r="I24" s="320"/>
      <c r="J24" s="320"/>
      <c r="K24" s="59"/>
    </row>
    <row r="25" spans="1:12" s="72" customFormat="1" ht="15" customHeight="1" thickBot="1" x14ac:dyDescent="0.25">
      <c r="A25" s="57"/>
      <c r="B25" s="73"/>
      <c r="C25" s="236"/>
      <c r="D25" s="82"/>
      <c r="E25" s="85" t="s">
        <v>20</v>
      </c>
      <c r="F25" s="85"/>
      <c r="G25" s="85"/>
      <c r="H25" s="85"/>
      <c r="I25" s="85"/>
      <c r="J25" s="85"/>
      <c r="K25" s="59"/>
    </row>
    <row r="26" spans="1:12" s="72" customFormat="1" ht="12.75" customHeight="1" x14ac:dyDescent="0.2">
      <c r="A26" s="57"/>
      <c r="B26" s="73"/>
      <c r="C26" s="84"/>
      <c r="D26" s="84"/>
      <c r="E26" s="84"/>
      <c r="F26" s="84"/>
      <c r="G26" s="84"/>
      <c r="H26" s="84"/>
      <c r="I26" s="84"/>
      <c r="J26" s="84"/>
      <c r="K26" s="59"/>
    </row>
    <row r="27" spans="1:12" s="72" customFormat="1" ht="12.75" customHeight="1" x14ac:dyDescent="0.2">
      <c r="A27" s="57"/>
      <c r="B27" s="73"/>
      <c r="C27" s="314" t="s">
        <v>261</v>
      </c>
      <c r="D27" s="314"/>
      <c r="E27" s="314"/>
      <c r="F27" s="314"/>
      <c r="G27" s="314"/>
      <c r="H27" s="314"/>
      <c r="I27" s="86"/>
      <c r="J27" s="86"/>
      <c r="K27" s="59"/>
    </row>
    <row r="28" spans="1:12" s="72" customFormat="1" ht="15" customHeight="1" x14ac:dyDescent="0.2">
      <c r="A28" s="57"/>
      <c r="B28" s="73"/>
      <c r="C28" s="321"/>
      <c r="D28" s="322"/>
      <c r="E28" s="322"/>
      <c r="F28" s="322"/>
      <c r="G28" s="322"/>
      <c r="H28" s="323"/>
      <c r="I28" s="315" t="s">
        <v>260</v>
      </c>
      <c r="J28" s="87" t="s">
        <v>299</v>
      </c>
      <c r="K28" s="59"/>
    </row>
    <row r="29" spans="1:12" s="72" customFormat="1" ht="15" customHeight="1" x14ac:dyDescent="0.2">
      <c r="A29" s="57"/>
      <c r="B29" s="73"/>
      <c r="C29" s="314" t="s">
        <v>300</v>
      </c>
      <c r="D29" s="314"/>
      <c r="E29" s="314"/>
      <c r="F29" s="314"/>
      <c r="G29" s="314"/>
      <c r="H29" s="314"/>
      <c r="I29" s="315"/>
      <c r="J29" s="88"/>
      <c r="K29" s="59"/>
    </row>
    <row r="30" spans="1:12" s="72" customFormat="1" ht="15" customHeight="1" x14ac:dyDescent="0.2">
      <c r="A30" s="57"/>
      <c r="B30" s="73"/>
      <c r="C30" s="336"/>
      <c r="D30" s="336"/>
      <c r="E30" s="336"/>
      <c r="F30" s="336"/>
      <c r="G30" s="336"/>
      <c r="H30" s="336"/>
      <c r="I30" s="77"/>
      <c r="J30" s="75"/>
      <c r="K30" s="59"/>
    </row>
    <row r="31" spans="1:12" s="72" customFormat="1" x14ac:dyDescent="0.2">
      <c r="A31" s="57"/>
      <c r="B31" s="73"/>
      <c r="C31" s="75"/>
      <c r="D31" s="75"/>
      <c r="E31" s="75"/>
      <c r="F31" s="75"/>
      <c r="G31" s="75"/>
      <c r="H31" s="75"/>
      <c r="I31" s="75"/>
      <c r="J31" s="75"/>
      <c r="K31" s="59"/>
    </row>
    <row r="32" spans="1:12" s="72" customFormat="1" ht="13.9" customHeight="1" x14ac:dyDescent="0.2">
      <c r="A32" s="57"/>
      <c r="B32" s="73"/>
      <c r="C32" s="324" t="s">
        <v>21</v>
      </c>
      <c r="D32" s="324"/>
      <c r="E32" s="324"/>
      <c r="F32" s="324"/>
      <c r="G32" s="324"/>
      <c r="H32" s="324"/>
      <c r="I32" s="324"/>
      <c r="J32" s="324"/>
      <c r="K32" s="59"/>
      <c r="L32" s="175" t="s">
        <v>338</v>
      </c>
    </row>
    <row r="33" spans="1:12" s="72" customFormat="1" ht="15" customHeight="1" x14ac:dyDescent="0.2">
      <c r="A33" s="57"/>
      <c r="B33" s="73"/>
      <c r="C33" s="316"/>
      <c r="D33" s="317"/>
      <c r="E33" s="317"/>
      <c r="F33" s="317"/>
      <c r="G33" s="317"/>
      <c r="H33" s="317"/>
      <c r="I33" s="317"/>
      <c r="J33" s="318"/>
      <c r="K33" s="59"/>
      <c r="L33" s="174" t="s">
        <v>355</v>
      </c>
    </row>
    <row r="34" spans="1:12" s="72" customFormat="1" ht="2.65" customHeight="1" x14ac:dyDescent="0.2">
      <c r="A34" s="57"/>
      <c r="B34" s="73"/>
      <c r="C34" s="89"/>
      <c r="D34" s="89"/>
      <c r="E34" s="75"/>
      <c r="F34" s="75"/>
      <c r="G34" s="75"/>
      <c r="H34" s="75"/>
      <c r="I34" s="75"/>
      <c r="J34" s="75"/>
      <c r="K34" s="59"/>
    </row>
    <row r="35" spans="1:12" s="72" customFormat="1" ht="15" customHeight="1" x14ac:dyDescent="0.2">
      <c r="A35" s="57"/>
      <c r="B35" s="73"/>
      <c r="C35" s="316"/>
      <c r="D35" s="317"/>
      <c r="E35" s="317"/>
      <c r="F35" s="317"/>
      <c r="G35" s="317"/>
      <c r="H35" s="317"/>
      <c r="I35" s="317"/>
      <c r="J35" s="318"/>
      <c r="K35" s="59"/>
      <c r="L35" s="174" t="s">
        <v>356</v>
      </c>
    </row>
    <row r="36" spans="1:12" s="72" customFormat="1" ht="2.65" customHeight="1" x14ac:dyDescent="0.2">
      <c r="A36" s="57"/>
      <c r="B36" s="73"/>
      <c r="C36" s="89"/>
      <c r="D36" s="89"/>
      <c r="E36" s="75"/>
      <c r="F36" s="75"/>
      <c r="G36" s="75"/>
      <c r="H36" s="75"/>
      <c r="I36" s="75"/>
      <c r="J36" s="75"/>
      <c r="K36" s="59"/>
    </row>
    <row r="37" spans="1:12" s="72" customFormat="1" ht="15" customHeight="1" x14ac:dyDescent="0.2">
      <c r="A37" s="57"/>
      <c r="B37" s="73"/>
      <c r="C37" s="316"/>
      <c r="D37" s="317"/>
      <c r="E37" s="317"/>
      <c r="F37" s="317"/>
      <c r="G37" s="317"/>
      <c r="H37" s="317"/>
      <c r="I37" s="317"/>
      <c r="J37" s="318"/>
      <c r="K37" s="59"/>
      <c r="L37" s="174" t="s">
        <v>357</v>
      </c>
    </row>
    <row r="38" spans="1:12" s="72" customFormat="1" ht="2.65" customHeight="1" x14ac:dyDescent="0.2">
      <c r="A38" s="57"/>
      <c r="B38" s="73"/>
      <c r="C38" s="89"/>
      <c r="D38" s="89"/>
      <c r="E38" s="75"/>
      <c r="F38" s="75"/>
      <c r="G38" s="75"/>
      <c r="H38" s="75"/>
      <c r="I38" s="75"/>
      <c r="J38" s="75"/>
      <c r="K38" s="59"/>
    </row>
    <row r="39" spans="1:12" s="72" customFormat="1" ht="15" customHeight="1" x14ac:dyDescent="0.2">
      <c r="A39" s="57"/>
      <c r="B39" s="73"/>
      <c r="C39" s="316"/>
      <c r="D39" s="317"/>
      <c r="E39" s="317"/>
      <c r="F39" s="317"/>
      <c r="G39" s="317"/>
      <c r="H39" s="317"/>
      <c r="I39" s="317"/>
      <c r="J39" s="318"/>
      <c r="K39" s="59"/>
      <c r="L39" s="174" t="s">
        <v>358</v>
      </c>
    </row>
    <row r="40" spans="1:12" s="72" customFormat="1" ht="2.65" customHeight="1" x14ac:dyDescent="0.2">
      <c r="A40" s="57"/>
      <c r="B40" s="73"/>
      <c r="C40" s="89"/>
      <c r="D40" s="89"/>
      <c r="E40" s="75"/>
      <c r="F40" s="75"/>
      <c r="G40" s="75"/>
      <c r="H40" s="75"/>
      <c r="I40" s="75"/>
      <c r="J40" s="75"/>
      <c r="K40" s="59"/>
    </row>
    <row r="41" spans="1:12" s="72" customFormat="1" ht="15" customHeight="1" x14ac:dyDescent="0.2">
      <c r="A41" s="57"/>
      <c r="B41" s="73"/>
      <c r="C41" s="316"/>
      <c r="D41" s="317"/>
      <c r="E41" s="317"/>
      <c r="F41" s="317"/>
      <c r="G41" s="317"/>
      <c r="H41" s="317"/>
      <c r="I41" s="317"/>
      <c r="J41" s="318"/>
      <c r="K41" s="59"/>
      <c r="L41" s="174" t="s">
        <v>359</v>
      </c>
    </row>
    <row r="42" spans="1:12" s="72" customFormat="1" ht="2.65" customHeight="1" x14ac:dyDescent="0.2">
      <c r="A42" s="57"/>
      <c r="B42" s="73"/>
      <c r="C42" s="89"/>
      <c r="D42" s="89"/>
      <c r="E42" s="75"/>
      <c r="F42" s="75"/>
      <c r="G42" s="75"/>
      <c r="H42" s="75"/>
      <c r="I42" s="75"/>
      <c r="J42" s="75"/>
      <c r="K42" s="59"/>
    </row>
    <row r="43" spans="1:12" s="72" customFormat="1" ht="15" customHeight="1" x14ac:dyDescent="0.2">
      <c r="A43" s="57"/>
      <c r="B43" s="73"/>
      <c r="C43" s="316"/>
      <c r="D43" s="317"/>
      <c r="E43" s="317"/>
      <c r="F43" s="317"/>
      <c r="G43" s="317"/>
      <c r="H43" s="317"/>
      <c r="I43" s="317"/>
      <c r="J43" s="318"/>
      <c r="K43" s="59"/>
      <c r="L43" s="174" t="s">
        <v>360</v>
      </c>
    </row>
    <row r="44" spans="1:12" s="72" customFormat="1" ht="2.65" customHeight="1" x14ac:dyDescent="0.2">
      <c r="A44" s="57"/>
      <c r="B44" s="73"/>
      <c r="C44" s="89"/>
      <c r="D44" s="89"/>
      <c r="E44" s="75"/>
      <c r="F44" s="75"/>
      <c r="G44" s="75"/>
      <c r="H44" s="75"/>
      <c r="I44" s="75"/>
      <c r="J44" s="75"/>
      <c r="K44" s="59"/>
    </row>
    <row r="45" spans="1:12" s="72" customFormat="1" ht="15" customHeight="1" x14ac:dyDescent="0.2">
      <c r="A45" s="57"/>
      <c r="B45" s="73"/>
      <c r="C45" s="316"/>
      <c r="D45" s="317"/>
      <c r="E45" s="317"/>
      <c r="F45" s="317"/>
      <c r="G45" s="317"/>
      <c r="H45" s="317"/>
      <c r="I45" s="317"/>
      <c r="J45" s="318"/>
      <c r="K45" s="59"/>
      <c r="L45" s="174" t="s">
        <v>361</v>
      </c>
    </row>
    <row r="46" spans="1:12" s="72" customFormat="1" ht="2.65" customHeight="1" x14ac:dyDescent="0.2">
      <c r="A46" s="57"/>
      <c r="B46" s="73"/>
      <c r="C46" s="89"/>
      <c r="D46" s="89"/>
      <c r="E46" s="75"/>
      <c r="F46" s="75"/>
      <c r="G46" s="75"/>
      <c r="H46" s="75"/>
      <c r="I46" s="75"/>
      <c r="J46" s="75"/>
      <c r="K46" s="59"/>
    </row>
    <row r="47" spans="1:12" s="72" customFormat="1" ht="15" customHeight="1" x14ac:dyDescent="0.2">
      <c r="A47" s="57"/>
      <c r="B47" s="73"/>
      <c r="C47" s="316"/>
      <c r="D47" s="317"/>
      <c r="E47" s="317"/>
      <c r="F47" s="317"/>
      <c r="G47" s="317"/>
      <c r="H47" s="317"/>
      <c r="I47" s="317"/>
      <c r="J47" s="318"/>
      <c r="K47" s="59"/>
      <c r="L47" s="174" t="s">
        <v>362</v>
      </c>
    </row>
    <row r="48" spans="1:12" s="72" customFormat="1" ht="2.65" customHeight="1" x14ac:dyDescent="0.2">
      <c r="A48" s="57"/>
      <c r="B48" s="73"/>
      <c r="C48" s="89"/>
      <c r="D48" s="89"/>
      <c r="E48" s="75"/>
      <c r="F48" s="75"/>
      <c r="G48" s="75"/>
      <c r="H48" s="75"/>
      <c r="I48" s="75"/>
      <c r="J48" s="75"/>
      <c r="K48" s="59"/>
    </row>
    <row r="49" spans="1:62" s="72" customFormat="1" ht="15" customHeight="1" x14ac:dyDescent="0.2">
      <c r="A49" s="57"/>
      <c r="B49" s="73"/>
      <c r="C49" s="316"/>
      <c r="D49" s="317"/>
      <c r="E49" s="317"/>
      <c r="F49" s="317"/>
      <c r="G49" s="317"/>
      <c r="H49" s="317"/>
      <c r="I49" s="317"/>
      <c r="J49" s="318"/>
      <c r="K49" s="59"/>
      <c r="L49" s="174" t="s">
        <v>363</v>
      </c>
    </row>
    <row r="50" spans="1:62" s="72" customFormat="1" ht="2.65" customHeight="1" x14ac:dyDescent="0.2">
      <c r="A50" s="57"/>
      <c r="B50" s="73"/>
      <c r="C50" s="89"/>
      <c r="D50" s="89"/>
      <c r="E50" s="75"/>
      <c r="F50" s="75"/>
      <c r="G50" s="75"/>
      <c r="H50" s="75"/>
      <c r="I50" s="75"/>
      <c r="J50" s="75"/>
      <c r="K50" s="59"/>
    </row>
    <row r="51" spans="1:62" s="72" customFormat="1" ht="15" customHeight="1" x14ac:dyDescent="0.2">
      <c r="A51" s="57"/>
      <c r="B51" s="73"/>
      <c r="C51" s="316"/>
      <c r="D51" s="317"/>
      <c r="E51" s="317"/>
      <c r="F51" s="317"/>
      <c r="G51" s="317"/>
      <c r="H51" s="317"/>
      <c r="I51" s="317"/>
      <c r="J51" s="318"/>
      <c r="K51" s="59"/>
      <c r="L51" s="174" t="s">
        <v>364</v>
      </c>
    </row>
    <row r="52" spans="1:62" s="72" customFormat="1" ht="13.5" thickBot="1" x14ac:dyDescent="0.25">
      <c r="A52" s="243"/>
      <c r="B52" s="73"/>
      <c r="C52" s="90"/>
      <c r="D52" s="90"/>
      <c r="E52" s="244"/>
      <c r="F52" s="90"/>
      <c r="G52" s="90"/>
      <c r="H52" s="90"/>
      <c r="I52" s="90"/>
      <c r="J52" s="90"/>
      <c r="K52" s="245"/>
    </row>
    <row r="53" spans="1:62" s="72" customFormat="1" ht="15" customHeight="1" thickBot="1" x14ac:dyDescent="0.25">
      <c r="A53" s="243"/>
      <c r="B53" s="73"/>
      <c r="C53" s="329" t="s">
        <v>382</v>
      </c>
      <c r="D53" s="329"/>
      <c r="E53" s="329"/>
      <c r="F53" s="329"/>
      <c r="G53" s="329"/>
      <c r="H53" s="252"/>
      <c r="I53" s="90"/>
      <c r="J53" s="90"/>
      <c r="K53" s="245"/>
    </row>
    <row r="54" spans="1:62" s="72" customFormat="1" ht="12.95" customHeight="1" thickBot="1" x14ac:dyDescent="0.25">
      <c r="A54" s="243"/>
      <c r="B54" s="73"/>
      <c r="C54" s="90"/>
      <c r="D54" s="90"/>
      <c r="E54" s="244"/>
      <c r="F54" s="90"/>
      <c r="G54" s="90"/>
      <c r="H54" s="90"/>
      <c r="I54" s="90"/>
      <c r="J54" s="90"/>
      <c r="K54" s="245"/>
    </row>
    <row r="55" spans="1:62" s="72" customFormat="1" ht="15" customHeight="1" thickBot="1" x14ac:dyDescent="0.25">
      <c r="A55" s="243"/>
      <c r="B55" s="73"/>
      <c r="C55" s="325" t="s">
        <v>383</v>
      </c>
      <c r="D55" s="325"/>
      <c r="E55" s="325"/>
      <c r="F55" s="246"/>
      <c r="G55" s="252"/>
      <c r="H55" s="326" t="s">
        <v>388</v>
      </c>
      <c r="I55" s="327"/>
      <c r="K55" s="245"/>
    </row>
    <row r="56" spans="1:62" s="72" customFormat="1" ht="5.25" customHeight="1" thickBot="1" x14ac:dyDescent="0.25">
      <c r="A56" s="243"/>
      <c r="B56" s="73"/>
      <c r="C56" s="325"/>
      <c r="D56" s="325"/>
      <c r="E56" s="325"/>
      <c r="F56" s="246"/>
      <c r="G56" s="247"/>
      <c r="H56" s="246"/>
      <c r="I56" s="246"/>
      <c r="J56" s="246"/>
      <c r="K56" s="245"/>
    </row>
    <row r="57" spans="1:62" s="72" customFormat="1" ht="15" customHeight="1" thickBot="1" x14ac:dyDescent="0.25">
      <c r="A57" s="243"/>
      <c r="B57" s="73"/>
      <c r="C57" s="325"/>
      <c r="D57" s="325"/>
      <c r="E57" s="325"/>
      <c r="F57" s="246"/>
      <c r="G57" s="252"/>
      <c r="H57" s="328" t="s">
        <v>389</v>
      </c>
      <c r="I57" s="327"/>
      <c r="J57" s="246"/>
      <c r="K57" s="245"/>
    </row>
    <row r="58" spans="1:62" s="72" customFormat="1" x14ac:dyDescent="0.2">
      <c r="A58" s="243"/>
      <c r="B58" s="73"/>
      <c r="C58" s="90"/>
      <c r="D58" s="90"/>
      <c r="E58" s="244"/>
      <c r="F58" s="90"/>
      <c r="G58" s="90"/>
      <c r="H58" s="90"/>
      <c r="K58" s="245"/>
    </row>
    <row r="59" spans="1:62" s="72" customFormat="1" x14ac:dyDescent="0.2">
      <c r="A59" s="243"/>
      <c r="B59" s="73"/>
      <c r="C59" s="90" t="s">
        <v>22</v>
      </c>
      <c r="D59" s="90"/>
      <c r="E59" s="244"/>
      <c r="F59" s="90"/>
      <c r="I59" s="90"/>
      <c r="J59" s="90"/>
      <c r="K59" s="245"/>
    </row>
    <row r="60" spans="1:62" s="72" customFormat="1" ht="45" customHeight="1" x14ac:dyDescent="0.2">
      <c r="A60" s="243"/>
      <c r="B60" s="73"/>
      <c r="C60" s="311"/>
      <c r="D60" s="312"/>
      <c r="E60" s="312"/>
      <c r="F60" s="312"/>
      <c r="G60" s="312"/>
      <c r="H60" s="312"/>
      <c r="I60" s="312"/>
      <c r="J60" s="313"/>
      <c r="K60" s="245"/>
    </row>
    <row r="61" spans="1:62" s="251" customFormat="1" ht="8.65" customHeight="1" x14ac:dyDescent="0.2">
      <c r="A61" s="248"/>
      <c r="B61" s="249"/>
      <c r="C61" s="249"/>
      <c r="D61" s="249"/>
      <c r="E61" s="249"/>
      <c r="F61" s="249"/>
      <c r="G61" s="249"/>
      <c r="H61" s="249"/>
      <c r="I61" s="249"/>
      <c r="J61" s="249"/>
      <c r="K61" s="250"/>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row>
    <row r="62" spans="1:62" x14ac:dyDescent="0.2">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row>
    <row r="63" spans="1:62" x14ac:dyDescent="0.2">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row>
    <row r="64" spans="1:62" x14ac:dyDescent="0.2">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row>
    <row r="65" spans="1:62" x14ac:dyDescent="0.2">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row>
    <row r="66" spans="1:62" s="72" customFormat="1" x14ac:dyDescent="0.2">
      <c r="A66" s="58"/>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row>
    <row r="67" spans="1:62" s="72" customFormat="1" x14ac:dyDescent="0.2">
      <c r="A67" s="58"/>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row>
    <row r="68" spans="1:62" s="72" customFormat="1" x14ac:dyDescent="0.2">
      <c r="A68" s="58"/>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row>
    <row r="69" spans="1:62" s="72" customFormat="1" x14ac:dyDescent="0.2">
      <c r="A69" s="58"/>
      <c r="B69" s="91"/>
      <c r="C69" s="91"/>
      <c r="D69" s="91"/>
      <c r="E69" s="91"/>
      <c r="F69" s="91"/>
      <c r="G69" s="91"/>
      <c r="H69" s="91"/>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row>
    <row r="70" spans="1:62" s="72" customFormat="1" x14ac:dyDescent="0.2">
      <c r="A70" s="58"/>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row>
    <row r="71" spans="1:62" s="72" customFormat="1" x14ac:dyDescent="0.2">
      <c r="A71" s="58"/>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row>
    <row r="72" spans="1:62" s="72" customFormat="1" x14ac:dyDescent="0.2">
      <c r="A72" s="58"/>
      <c r="B72" s="91"/>
      <c r="C72" s="91"/>
      <c r="D72" s="91"/>
      <c r="E72" s="91"/>
      <c r="F72" s="91"/>
      <c r="G72" s="91"/>
      <c r="H72" s="91"/>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91"/>
      <c r="AM72" s="91"/>
      <c r="AN72" s="91"/>
      <c r="AO72" s="91"/>
      <c r="AP72" s="91"/>
      <c r="AQ72" s="91"/>
      <c r="AR72" s="91"/>
      <c r="AS72" s="91"/>
      <c r="AT72" s="91"/>
      <c r="AU72" s="91"/>
      <c r="AV72" s="91"/>
      <c r="AW72" s="91"/>
      <c r="AX72" s="91"/>
      <c r="AY72" s="91"/>
      <c r="AZ72" s="91"/>
      <c r="BA72" s="91"/>
      <c r="BB72" s="91"/>
      <c r="BC72" s="91"/>
      <c r="BD72" s="91"/>
      <c r="BE72" s="91"/>
      <c r="BF72" s="91"/>
      <c r="BG72" s="91"/>
      <c r="BH72" s="91"/>
      <c r="BI72" s="91"/>
      <c r="BJ72" s="91"/>
    </row>
    <row r="73" spans="1:62" s="72" customFormat="1" x14ac:dyDescent="0.2">
      <c r="A73" s="58"/>
      <c r="B73" s="91"/>
      <c r="C73" s="91"/>
      <c r="D73" s="91"/>
      <c r="E73" s="91"/>
      <c r="F73" s="91"/>
      <c r="G73" s="91"/>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c r="AQ73" s="91"/>
      <c r="AR73" s="91"/>
      <c r="AS73" s="91"/>
      <c r="AT73" s="91"/>
      <c r="AU73" s="91"/>
      <c r="AV73" s="91"/>
      <c r="AW73" s="91"/>
      <c r="AX73" s="91"/>
      <c r="AY73" s="91"/>
      <c r="AZ73" s="91"/>
      <c r="BA73" s="91"/>
      <c r="BB73" s="91"/>
      <c r="BC73" s="91"/>
      <c r="BD73" s="91"/>
      <c r="BE73" s="91"/>
      <c r="BF73" s="91"/>
      <c r="BG73" s="91"/>
      <c r="BH73" s="91"/>
      <c r="BI73" s="91"/>
      <c r="BJ73" s="91"/>
    </row>
    <row r="74" spans="1:62" s="72" customFormat="1" x14ac:dyDescent="0.2">
      <c r="A74" s="58"/>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row>
    <row r="75" spans="1:62" s="72" customFormat="1" x14ac:dyDescent="0.2">
      <c r="A75" s="58"/>
      <c r="B75" s="91"/>
      <c r="C75" s="91"/>
      <c r="D75" s="91"/>
      <c r="E75" s="91"/>
      <c r="F75" s="91"/>
      <c r="G75" s="91"/>
      <c r="H75" s="91"/>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91"/>
      <c r="AT75" s="91"/>
      <c r="AU75" s="91"/>
      <c r="AV75" s="91"/>
      <c r="AW75" s="91"/>
      <c r="AX75" s="91"/>
      <c r="AY75" s="91"/>
      <c r="AZ75" s="91"/>
      <c r="BA75" s="91"/>
      <c r="BB75" s="91"/>
      <c r="BC75" s="91"/>
      <c r="BD75" s="91"/>
      <c r="BE75" s="91"/>
      <c r="BF75" s="91"/>
      <c r="BG75" s="91"/>
      <c r="BH75" s="91"/>
      <c r="BI75" s="91"/>
      <c r="BJ75" s="91"/>
    </row>
    <row r="76" spans="1:62" s="72" customFormat="1" x14ac:dyDescent="0.2">
      <c r="A76" s="58"/>
      <c r="B76" s="91"/>
      <c r="C76" s="91"/>
      <c r="D76" s="91"/>
      <c r="E76" s="91"/>
      <c r="F76" s="91"/>
      <c r="G76" s="91"/>
      <c r="H76" s="91"/>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row>
    <row r="77" spans="1:62" s="72" customFormat="1" x14ac:dyDescent="0.2">
      <c r="A77" s="58"/>
      <c r="B77" s="91"/>
      <c r="C77" s="91"/>
      <c r="D77" s="91"/>
      <c r="E77" s="91"/>
      <c r="F77" s="91"/>
      <c r="G77" s="91"/>
      <c r="H77" s="91"/>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row>
    <row r="78" spans="1:62" s="72" customFormat="1" x14ac:dyDescent="0.2">
      <c r="A78" s="58"/>
      <c r="B78" s="91"/>
      <c r="C78" s="91"/>
      <c r="D78" s="91"/>
      <c r="E78" s="91"/>
      <c r="F78" s="91"/>
      <c r="G78" s="91"/>
      <c r="H78" s="91"/>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row>
    <row r="79" spans="1:62" s="72" customFormat="1" x14ac:dyDescent="0.2">
      <c r="A79" s="58"/>
      <c r="B79" s="91"/>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91"/>
      <c r="AY79" s="91"/>
      <c r="AZ79" s="91"/>
      <c r="BA79" s="91"/>
      <c r="BB79" s="91"/>
      <c r="BC79" s="91"/>
      <c r="BD79" s="91"/>
      <c r="BE79" s="91"/>
      <c r="BF79" s="91"/>
      <c r="BG79" s="91"/>
      <c r="BH79" s="91"/>
      <c r="BI79" s="91"/>
      <c r="BJ79" s="91"/>
    </row>
    <row r="80" spans="1:62" s="72" customFormat="1" x14ac:dyDescent="0.2">
      <c r="A80" s="58"/>
      <c r="B80" s="91"/>
      <c r="C80" s="91"/>
      <c r="D80" s="91"/>
      <c r="E80" s="91"/>
      <c r="F80" s="91"/>
      <c r="G80" s="91"/>
      <c r="H80" s="91"/>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91"/>
      <c r="AM80" s="91"/>
      <c r="AN80" s="91"/>
      <c r="AO80" s="91"/>
      <c r="AP80" s="91"/>
      <c r="AQ80" s="91"/>
      <c r="AR80" s="91"/>
      <c r="AS80" s="91"/>
      <c r="AT80" s="91"/>
      <c r="AU80" s="91"/>
      <c r="AV80" s="91"/>
      <c r="AW80" s="91"/>
      <c r="AX80" s="91"/>
      <c r="AY80" s="91"/>
      <c r="AZ80" s="91"/>
      <c r="BA80" s="91"/>
      <c r="BB80" s="91"/>
      <c r="BC80" s="91"/>
      <c r="BD80" s="91"/>
      <c r="BE80" s="91"/>
      <c r="BF80" s="91"/>
      <c r="BG80" s="91"/>
      <c r="BH80" s="91"/>
      <c r="BI80" s="91"/>
      <c r="BJ80" s="91"/>
    </row>
    <row r="81" spans="1:62" s="72" customFormat="1" x14ac:dyDescent="0.2">
      <c r="A81" s="58"/>
      <c r="B81" s="91"/>
      <c r="C81" s="91"/>
      <c r="D81" s="91"/>
      <c r="E81" s="91"/>
      <c r="F81" s="91"/>
      <c r="G81" s="91"/>
      <c r="H81" s="91"/>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c r="AJ81" s="91"/>
      <c r="AK81" s="91"/>
      <c r="AL81" s="91"/>
      <c r="AM81" s="91"/>
      <c r="AN81" s="91"/>
      <c r="AO81" s="91"/>
      <c r="AP81" s="91"/>
      <c r="AQ81" s="91"/>
      <c r="AR81" s="91"/>
      <c r="AS81" s="91"/>
      <c r="AT81" s="91"/>
      <c r="AU81" s="91"/>
      <c r="AV81" s="91"/>
      <c r="AW81" s="91"/>
      <c r="AX81" s="91"/>
      <c r="AY81" s="91"/>
      <c r="AZ81" s="91"/>
      <c r="BA81" s="91"/>
      <c r="BB81" s="91"/>
      <c r="BC81" s="91"/>
      <c r="BD81" s="91"/>
      <c r="BE81" s="91"/>
      <c r="BF81" s="91"/>
      <c r="BG81" s="91"/>
      <c r="BH81" s="91"/>
      <c r="BI81" s="91"/>
      <c r="BJ81" s="91"/>
    </row>
    <row r="82" spans="1:62" s="72" customFormat="1" x14ac:dyDescent="0.2">
      <c r="A82" s="58"/>
      <c r="B82" s="91"/>
      <c r="C82" s="91"/>
      <c r="D82" s="91"/>
      <c r="E82" s="91"/>
      <c r="F82" s="91"/>
      <c r="G82" s="91"/>
      <c r="H82" s="91"/>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row>
    <row r="83" spans="1:62" s="72" customFormat="1" x14ac:dyDescent="0.2">
      <c r="A83" s="58"/>
      <c r="B83" s="91"/>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row>
    <row r="84" spans="1:62" s="72" customFormat="1" x14ac:dyDescent="0.2">
      <c r="A84" s="58"/>
      <c r="B84" s="91"/>
      <c r="C84" s="91"/>
      <c r="D84" s="91"/>
      <c r="E84" s="91"/>
      <c r="F84" s="91"/>
      <c r="G84" s="91"/>
      <c r="H84" s="91"/>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row>
    <row r="85" spans="1:62" s="72" customFormat="1" x14ac:dyDescent="0.2">
      <c r="A85" s="58"/>
      <c r="B85" s="91"/>
      <c r="C85" s="91"/>
      <c r="D85" s="91"/>
      <c r="E85" s="91"/>
      <c r="F85" s="91"/>
      <c r="G85" s="91"/>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row>
    <row r="86" spans="1:62" s="72" customFormat="1" x14ac:dyDescent="0.2">
      <c r="A86" s="58"/>
      <c r="B86" s="91"/>
      <c r="C86" s="91"/>
      <c r="D86" s="91"/>
      <c r="E86" s="91"/>
      <c r="F86" s="91"/>
      <c r="G86" s="91"/>
      <c r="H86" s="91"/>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row>
    <row r="87" spans="1:62" s="72" customFormat="1" x14ac:dyDescent="0.2">
      <c r="A87" s="58"/>
      <c r="B87" s="91"/>
      <c r="C87" s="91"/>
      <c r="D87" s="91"/>
      <c r="E87" s="91"/>
      <c r="F87" s="91"/>
      <c r="G87" s="91"/>
      <c r="H87" s="91"/>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row>
    <row r="88" spans="1:62" s="72" customFormat="1" x14ac:dyDescent="0.2">
      <c r="A88" s="58"/>
      <c r="B88" s="91"/>
      <c r="C88" s="91"/>
      <c r="D88" s="91"/>
      <c r="E88" s="91"/>
      <c r="F88" s="91"/>
      <c r="G88" s="91"/>
      <c r="H88" s="91"/>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c r="AJ88" s="91"/>
      <c r="AK88" s="91"/>
      <c r="AL88" s="91"/>
      <c r="AM88" s="91"/>
      <c r="AN88" s="91"/>
      <c r="AO88" s="91"/>
      <c r="AP88" s="91"/>
      <c r="AQ88" s="91"/>
      <c r="AR88" s="91"/>
      <c r="AS88" s="91"/>
      <c r="AT88" s="91"/>
      <c r="AU88" s="91"/>
      <c r="AV88" s="91"/>
      <c r="AW88" s="91"/>
      <c r="AX88" s="91"/>
      <c r="AY88" s="91"/>
      <c r="AZ88" s="91"/>
      <c r="BA88" s="91"/>
      <c r="BB88" s="91"/>
      <c r="BC88" s="91"/>
      <c r="BD88" s="91"/>
      <c r="BE88" s="91"/>
      <c r="BF88" s="91"/>
      <c r="BG88" s="91"/>
      <c r="BH88" s="91"/>
      <c r="BI88" s="91"/>
      <c r="BJ88" s="91"/>
    </row>
    <row r="89" spans="1:62" s="72" customFormat="1" x14ac:dyDescent="0.2">
      <c r="A89" s="58"/>
      <c r="B89" s="91"/>
      <c r="C89" s="91"/>
      <c r="D89" s="91"/>
      <c r="E89" s="91"/>
      <c r="F89" s="91"/>
      <c r="G89" s="91"/>
      <c r="H89" s="91"/>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row>
    <row r="90" spans="1:62" s="72" customFormat="1" x14ac:dyDescent="0.2">
      <c r="A90" s="58"/>
      <c r="B90" s="91"/>
      <c r="C90" s="91"/>
      <c r="D90" s="91"/>
      <c r="E90" s="91"/>
      <c r="F90" s="91"/>
      <c r="G90" s="91"/>
      <c r="H90" s="91"/>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row>
    <row r="91" spans="1:62" s="72" customFormat="1" x14ac:dyDescent="0.2">
      <c r="A91" s="58"/>
      <c r="B91" s="91"/>
      <c r="C91" s="91"/>
      <c r="D91" s="91"/>
      <c r="E91" s="91"/>
      <c r="F91" s="91"/>
      <c r="G91" s="91"/>
      <c r="H91" s="91"/>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c r="BI91" s="91"/>
      <c r="BJ91" s="91"/>
    </row>
    <row r="92" spans="1:62" s="72" customFormat="1" x14ac:dyDescent="0.2">
      <c r="A92" s="58"/>
      <c r="B92" s="91"/>
      <c r="C92" s="91"/>
      <c r="D92" s="91"/>
      <c r="E92" s="91"/>
      <c r="F92" s="91"/>
      <c r="G92" s="91"/>
      <c r="H92" s="91"/>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row>
    <row r="93" spans="1:62" s="72" customFormat="1" x14ac:dyDescent="0.2">
      <c r="A93" s="58"/>
      <c r="B93" s="91"/>
      <c r="C93" s="91"/>
      <c r="D93" s="91"/>
      <c r="E93" s="91"/>
      <c r="F93" s="91"/>
      <c r="G93" s="91"/>
      <c r="H93" s="91"/>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row>
    <row r="94" spans="1:62" s="72" customFormat="1" x14ac:dyDescent="0.2">
      <c r="A94" s="58"/>
      <c r="B94" s="91"/>
      <c r="C94" s="91"/>
      <c r="D94" s="91"/>
      <c r="E94" s="91"/>
      <c r="F94" s="91"/>
      <c r="G94" s="91"/>
      <c r="H94" s="91"/>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row>
    <row r="95" spans="1:62" s="72" customFormat="1" x14ac:dyDescent="0.2">
      <c r="A95" s="58"/>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row>
    <row r="96" spans="1:62" s="72" customFormat="1" x14ac:dyDescent="0.2">
      <c r="A96" s="58"/>
      <c r="B96" s="91"/>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row>
    <row r="97" spans="1:62" s="72" customFormat="1" x14ac:dyDescent="0.2">
      <c r="A97" s="58"/>
      <c r="B97" s="91"/>
      <c r="C97" s="91"/>
      <c r="D97" s="91"/>
      <c r="E97" s="91"/>
      <c r="F97" s="91"/>
      <c r="G97" s="91"/>
      <c r="H97" s="91"/>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row>
    <row r="98" spans="1:62" s="72" customFormat="1" x14ac:dyDescent="0.2">
      <c r="A98" s="58"/>
      <c r="B98" s="91"/>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row>
    <row r="99" spans="1:62" s="72" customFormat="1" x14ac:dyDescent="0.2">
      <c r="A99" s="58"/>
      <c r="B99" s="91"/>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row>
    <row r="100" spans="1:62" s="72" customFormat="1" x14ac:dyDescent="0.2">
      <c r="A100" s="58"/>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row>
    <row r="101" spans="1:62" s="72" customFormat="1" x14ac:dyDescent="0.2">
      <c r="A101" s="58"/>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row>
    <row r="102" spans="1:62" s="72" customFormat="1" x14ac:dyDescent="0.2">
      <c r="A102" s="58"/>
      <c r="B102" s="91"/>
      <c r="C102" s="91"/>
      <c r="D102" s="91"/>
      <c r="E102" s="91"/>
      <c r="F102" s="91"/>
      <c r="G102" s="91"/>
      <c r="H102" s="91"/>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row>
    <row r="103" spans="1:62" s="72" customFormat="1" x14ac:dyDescent="0.2">
      <c r="A103" s="58"/>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row>
    <row r="104" spans="1:62" s="72" customFormat="1" x14ac:dyDescent="0.2">
      <c r="A104" s="58"/>
      <c r="B104" s="91"/>
      <c r="C104" s="91"/>
      <c r="D104" s="91"/>
      <c r="E104" s="91"/>
      <c r="F104" s="91"/>
      <c r="G104" s="91"/>
      <c r="H104" s="91"/>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row>
    <row r="105" spans="1:62" s="72" customFormat="1" x14ac:dyDescent="0.2">
      <c r="A105" s="58"/>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row>
    <row r="106" spans="1:62" s="72" customFormat="1" x14ac:dyDescent="0.2">
      <c r="A106" s="58"/>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row>
    <row r="107" spans="1:62" s="72" customFormat="1" x14ac:dyDescent="0.2">
      <c r="A107" s="58"/>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91"/>
      <c r="AQ107" s="91"/>
      <c r="AR107" s="91"/>
      <c r="AS107" s="91"/>
      <c r="AT107" s="91"/>
      <c r="AU107" s="91"/>
      <c r="AV107" s="91"/>
      <c r="AW107" s="91"/>
      <c r="AX107" s="91"/>
      <c r="AY107" s="91"/>
      <c r="AZ107" s="91"/>
      <c r="BA107" s="91"/>
      <c r="BB107" s="91"/>
      <c r="BC107" s="91"/>
      <c r="BD107" s="91"/>
      <c r="BE107" s="91"/>
      <c r="BF107" s="91"/>
      <c r="BG107" s="91"/>
      <c r="BH107" s="91"/>
      <c r="BI107" s="91"/>
      <c r="BJ107" s="91"/>
    </row>
    <row r="108" spans="1:62" s="72" customFormat="1" x14ac:dyDescent="0.2">
      <c r="A108" s="58"/>
      <c r="B108" s="91"/>
      <c r="C108" s="91"/>
      <c r="D108" s="91"/>
      <c r="E108" s="91"/>
      <c r="F108" s="91"/>
      <c r="G108" s="91"/>
      <c r="H108" s="91"/>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91"/>
      <c r="AR108" s="91"/>
      <c r="AS108" s="91"/>
      <c r="AT108" s="91"/>
      <c r="AU108" s="91"/>
      <c r="AV108" s="91"/>
      <c r="AW108" s="91"/>
      <c r="AX108" s="91"/>
      <c r="AY108" s="91"/>
      <c r="AZ108" s="91"/>
      <c r="BA108" s="91"/>
      <c r="BB108" s="91"/>
      <c r="BC108" s="91"/>
      <c r="BD108" s="91"/>
      <c r="BE108" s="91"/>
      <c r="BF108" s="91"/>
      <c r="BG108" s="91"/>
      <c r="BH108" s="91"/>
      <c r="BI108" s="91"/>
      <c r="BJ108" s="91"/>
    </row>
    <row r="109" spans="1:62" s="72" customFormat="1" x14ac:dyDescent="0.2">
      <c r="A109" s="58"/>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row>
    <row r="110" spans="1:62" s="72" customFormat="1" x14ac:dyDescent="0.2">
      <c r="A110" s="58"/>
      <c r="B110" s="91"/>
      <c r="C110" s="91"/>
      <c r="D110" s="91"/>
      <c r="E110" s="91"/>
      <c r="F110" s="91"/>
      <c r="G110" s="91"/>
      <c r="H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1"/>
      <c r="AT110" s="91"/>
      <c r="AU110" s="91"/>
      <c r="AV110" s="91"/>
      <c r="AW110" s="91"/>
      <c r="AX110" s="91"/>
      <c r="AY110" s="91"/>
      <c r="AZ110" s="91"/>
      <c r="BA110" s="91"/>
      <c r="BB110" s="91"/>
      <c r="BC110" s="91"/>
      <c r="BD110" s="91"/>
      <c r="BE110" s="91"/>
      <c r="BF110" s="91"/>
      <c r="BG110" s="91"/>
      <c r="BH110" s="91"/>
      <c r="BI110" s="91"/>
      <c r="BJ110" s="91"/>
    </row>
    <row r="111" spans="1:62" s="72" customFormat="1" x14ac:dyDescent="0.2">
      <c r="A111" s="58"/>
      <c r="B111" s="91"/>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row>
    <row r="112" spans="1:62" s="72" customFormat="1" x14ac:dyDescent="0.2">
      <c r="A112" s="58"/>
      <c r="B112" s="91"/>
      <c r="C112" s="91"/>
      <c r="D112" s="91"/>
      <c r="E112" s="91"/>
      <c r="F112" s="91"/>
      <c r="G112" s="91"/>
      <c r="H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c r="AJ112" s="91"/>
      <c r="AK112" s="91"/>
      <c r="AL112" s="91"/>
      <c r="AM112" s="91"/>
      <c r="AN112" s="91"/>
      <c r="AO112" s="91"/>
      <c r="AP112" s="91"/>
      <c r="AQ112" s="91"/>
      <c r="AR112" s="91"/>
      <c r="AS112" s="91"/>
      <c r="AT112" s="91"/>
      <c r="AU112" s="91"/>
      <c r="AV112" s="91"/>
      <c r="AW112" s="91"/>
      <c r="AX112" s="91"/>
      <c r="AY112" s="91"/>
      <c r="AZ112" s="91"/>
      <c r="BA112" s="91"/>
      <c r="BB112" s="91"/>
      <c r="BC112" s="91"/>
      <c r="BD112" s="91"/>
      <c r="BE112" s="91"/>
      <c r="BF112" s="91"/>
      <c r="BG112" s="91"/>
      <c r="BH112" s="91"/>
      <c r="BI112" s="91"/>
      <c r="BJ112" s="91"/>
    </row>
    <row r="113" spans="1:62" s="72" customFormat="1" x14ac:dyDescent="0.2">
      <c r="A113" s="58"/>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c r="AJ113" s="91"/>
      <c r="AK113" s="91"/>
      <c r="AL113" s="91"/>
      <c r="AM113" s="91"/>
      <c r="AN113" s="91"/>
      <c r="AO113" s="91"/>
      <c r="AP113" s="91"/>
      <c r="AQ113" s="91"/>
      <c r="AR113" s="91"/>
      <c r="AS113" s="91"/>
      <c r="AT113" s="91"/>
      <c r="AU113" s="91"/>
      <c r="AV113" s="91"/>
      <c r="AW113" s="91"/>
      <c r="AX113" s="91"/>
      <c r="AY113" s="91"/>
      <c r="AZ113" s="91"/>
      <c r="BA113" s="91"/>
      <c r="BB113" s="91"/>
      <c r="BC113" s="91"/>
      <c r="BD113" s="91"/>
      <c r="BE113" s="91"/>
      <c r="BF113" s="91"/>
      <c r="BG113" s="91"/>
      <c r="BH113" s="91"/>
      <c r="BI113" s="91"/>
      <c r="BJ113" s="91"/>
    </row>
    <row r="114" spans="1:62" s="72" customFormat="1" x14ac:dyDescent="0.2">
      <c r="A114" s="58"/>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row>
    <row r="115" spans="1:62" s="72" customFormat="1" x14ac:dyDescent="0.2">
      <c r="A115" s="58"/>
      <c r="B115" s="91"/>
      <c r="C115" s="91"/>
      <c r="D115" s="91"/>
      <c r="E115" s="91"/>
      <c r="F115" s="91"/>
      <c r="G115" s="91"/>
      <c r="H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row>
    <row r="116" spans="1:62" s="72" customFormat="1" x14ac:dyDescent="0.2">
      <c r="A116" s="58"/>
      <c r="B116" s="91"/>
      <c r="C116" s="91"/>
      <c r="D116" s="91"/>
      <c r="E116" s="91"/>
      <c r="F116" s="91"/>
      <c r="G116" s="91"/>
      <c r="H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row>
    <row r="117" spans="1:62" s="72" customFormat="1" x14ac:dyDescent="0.2">
      <c r="A117" s="58"/>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row>
    <row r="118" spans="1:62" s="72" customFormat="1" x14ac:dyDescent="0.2">
      <c r="A118" s="58"/>
      <c r="B118" s="91"/>
      <c r="C118" s="91"/>
      <c r="D118" s="91"/>
      <c r="E118" s="91"/>
      <c r="F118" s="91"/>
      <c r="G118" s="91"/>
      <c r="H118" s="91"/>
      <c r="I118" s="91"/>
      <c r="J118" s="91"/>
      <c r="K118" s="91"/>
      <c r="L118" s="91"/>
      <c r="M118" s="91"/>
      <c r="N118" s="91"/>
      <c r="O118" s="91"/>
      <c r="P118" s="91"/>
      <c r="Q118" s="91"/>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row>
    <row r="119" spans="1:62" s="72" customFormat="1" x14ac:dyDescent="0.2">
      <c r="A119" s="58"/>
      <c r="B119" s="91"/>
      <c r="C119" s="91"/>
      <c r="D119" s="91"/>
      <c r="E119" s="91"/>
      <c r="F119" s="91"/>
      <c r="G119" s="91"/>
      <c r="H119" s="91"/>
      <c r="I119" s="91"/>
      <c r="J119" s="91"/>
      <c r="K119" s="91"/>
      <c r="L119" s="91"/>
      <c r="M119" s="91"/>
      <c r="N119" s="91"/>
      <c r="O119" s="91"/>
      <c r="P119" s="91"/>
      <c r="Q119" s="91"/>
      <c r="R119" s="91"/>
      <c r="S119" s="91"/>
      <c r="T119" s="91"/>
      <c r="U119" s="91"/>
      <c r="V119" s="91"/>
      <c r="W119" s="91"/>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1"/>
      <c r="AT119" s="91"/>
      <c r="AU119" s="91"/>
      <c r="AV119" s="91"/>
      <c r="AW119" s="91"/>
      <c r="AX119" s="91"/>
      <c r="AY119" s="91"/>
      <c r="AZ119" s="91"/>
      <c r="BA119" s="91"/>
      <c r="BB119" s="91"/>
      <c r="BC119" s="91"/>
      <c r="BD119" s="91"/>
      <c r="BE119" s="91"/>
      <c r="BF119" s="91"/>
      <c r="BG119" s="91"/>
      <c r="BH119" s="91"/>
      <c r="BI119" s="91"/>
      <c r="BJ119" s="91"/>
    </row>
    <row r="120" spans="1:62" s="72" customFormat="1" x14ac:dyDescent="0.2">
      <c r="A120" s="58"/>
      <c r="B120" s="91"/>
      <c r="C120" s="91"/>
      <c r="D120" s="91"/>
      <c r="E120" s="91"/>
      <c r="F120" s="91"/>
      <c r="G120" s="91"/>
      <c r="H120" s="91"/>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row>
    <row r="121" spans="1:62" s="72" customFormat="1" x14ac:dyDescent="0.2">
      <c r="A121" s="58"/>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1"/>
      <c r="AN121" s="91"/>
      <c r="AO121" s="91"/>
      <c r="AP121" s="91"/>
      <c r="AQ121" s="91"/>
      <c r="AR121" s="91"/>
      <c r="AS121" s="91"/>
      <c r="AT121" s="91"/>
      <c r="AU121" s="91"/>
      <c r="AV121" s="91"/>
      <c r="AW121" s="91"/>
      <c r="AX121" s="91"/>
      <c r="AY121" s="91"/>
      <c r="AZ121" s="91"/>
      <c r="BA121" s="91"/>
      <c r="BB121" s="91"/>
      <c r="BC121" s="91"/>
      <c r="BD121" s="91"/>
      <c r="BE121" s="91"/>
      <c r="BF121" s="91"/>
      <c r="BG121" s="91"/>
      <c r="BH121" s="91"/>
      <c r="BI121" s="91"/>
      <c r="BJ121" s="91"/>
    </row>
    <row r="122" spans="1:62" s="72" customFormat="1" x14ac:dyDescent="0.2">
      <c r="A122" s="58"/>
      <c r="B122" s="91"/>
      <c r="C122" s="91"/>
      <c r="D122" s="91"/>
      <c r="E122" s="91"/>
      <c r="F122" s="91"/>
      <c r="G122" s="91"/>
      <c r="H122" s="91"/>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c r="AJ122" s="91"/>
      <c r="AK122" s="91"/>
      <c r="AL122" s="91"/>
      <c r="AM122" s="91"/>
      <c r="AN122" s="91"/>
      <c r="AO122" s="91"/>
      <c r="AP122" s="91"/>
      <c r="AQ122" s="91"/>
      <c r="AR122" s="91"/>
      <c r="AS122" s="91"/>
      <c r="AT122" s="91"/>
      <c r="AU122" s="91"/>
      <c r="AV122" s="91"/>
      <c r="AW122" s="91"/>
      <c r="AX122" s="91"/>
      <c r="AY122" s="91"/>
      <c r="AZ122" s="91"/>
      <c r="BA122" s="91"/>
      <c r="BB122" s="91"/>
      <c r="BC122" s="91"/>
      <c r="BD122" s="91"/>
      <c r="BE122" s="91"/>
      <c r="BF122" s="91"/>
      <c r="BG122" s="91"/>
      <c r="BH122" s="91"/>
      <c r="BI122" s="91"/>
      <c r="BJ122" s="91"/>
    </row>
    <row r="123" spans="1:62" s="72" customFormat="1" x14ac:dyDescent="0.2">
      <c r="A123" s="58"/>
      <c r="B123" s="91"/>
      <c r="C123" s="91"/>
      <c r="D123" s="91"/>
      <c r="E123" s="91"/>
      <c r="F123" s="91"/>
      <c r="G123" s="91"/>
      <c r="H123" s="91"/>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row>
    <row r="124" spans="1:62" s="72" customFormat="1" x14ac:dyDescent="0.2">
      <c r="A124" s="58"/>
      <c r="B124" s="91"/>
      <c r="C124" s="91"/>
      <c r="D124" s="91"/>
      <c r="E124" s="91"/>
      <c r="F124" s="91"/>
      <c r="G124" s="91"/>
      <c r="H124" s="91"/>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c r="AJ124" s="91"/>
      <c r="AK124" s="91"/>
      <c r="AL124" s="91"/>
      <c r="AM124" s="91"/>
      <c r="AN124" s="91"/>
      <c r="AO124" s="91"/>
      <c r="AP124" s="91"/>
      <c r="AQ124" s="91"/>
      <c r="AR124" s="91"/>
      <c r="AS124" s="91"/>
      <c r="AT124" s="91"/>
      <c r="AU124" s="91"/>
      <c r="AV124" s="91"/>
      <c r="AW124" s="91"/>
      <c r="AX124" s="91"/>
      <c r="AY124" s="91"/>
      <c r="AZ124" s="91"/>
      <c r="BA124" s="91"/>
      <c r="BB124" s="91"/>
      <c r="BC124" s="91"/>
      <c r="BD124" s="91"/>
      <c r="BE124" s="91"/>
      <c r="BF124" s="91"/>
      <c r="BG124" s="91"/>
      <c r="BH124" s="91"/>
      <c r="BI124" s="91"/>
      <c r="BJ124" s="91"/>
    </row>
    <row r="125" spans="1:62" s="72" customFormat="1" x14ac:dyDescent="0.2">
      <c r="A125" s="58"/>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row>
    <row r="126" spans="1:62" s="72" customFormat="1" x14ac:dyDescent="0.2">
      <c r="A126" s="58"/>
      <c r="B126" s="91"/>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c r="AJ126" s="91"/>
      <c r="AK126" s="91"/>
      <c r="AL126" s="91"/>
      <c r="AM126" s="91"/>
      <c r="AN126" s="91"/>
      <c r="AO126" s="91"/>
      <c r="AP126" s="91"/>
      <c r="AQ126" s="91"/>
      <c r="AR126" s="91"/>
      <c r="AS126" s="91"/>
      <c r="AT126" s="91"/>
      <c r="AU126" s="91"/>
      <c r="AV126" s="91"/>
      <c r="AW126" s="91"/>
      <c r="AX126" s="91"/>
      <c r="AY126" s="91"/>
      <c r="AZ126" s="91"/>
      <c r="BA126" s="91"/>
      <c r="BB126" s="91"/>
      <c r="BC126" s="91"/>
      <c r="BD126" s="91"/>
      <c r="BE126" s="91"/>
      <c r="BF126" s="91"/>
      <c r="BG126" s="91"/>
      <c r="BH126" s="91"/>
      <c r="BI126" s="91"/>
      <c r="BJ126" s="91"/>
    </row>
    <row r="127" spans="1:62" s="72" customFormat="1" x14ac:dyDescent="0.2">
      <c r="A127" s="58"/>
      <c r="B127" s="91"/>
      <c r="C127" s="91"/>
      <c r="D127" s="91"/>
      <c r="E127" s="91"/>
      <c r="F127" s="91"/>
      <c r="G127" s="91"/>
      <c r="H127" s="91"/>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c r="AJ127" s="91"/>
      <c r="AK127" s="91"/>
      <c r="AL127" s="91"/>
      <c r="AM127" s="91"/>
      <c r="AN127" s="91"/>
      <c r="AO127" s="91"/>
      <c r="AP127" s="91"/>
      <c r="AQ127" s="91"/>
      <c r="AR127" s="91"/>
      <c r="AS127" s="91"/>
      <c r="AT127" s="91"/>
      <c r="AU127" s="91"/>
      <c r="AV127" s="91"/>
      <c r="AW127" s="91"/>
      <c r="AX127" s="91"/>
      <c r="AY127" s="91"/>
      <c r="AZ127" s="91"/>
      <c r="BA127" s="91"/>
      <c r="BB127" s="91"/>
      <c r="BC127" s="91"/>
      <c r="BD127" s="91"/>
      <c r="BE127" s="91"/>
      <c r="BF127" s="91"/>
      <c r="BG127" s="91"/>
      <c r="BH127" s="91"/>
      <c r="BI127" s="91"/>
      <c r="BJ127" s="91"/>
    </row>
    <row r="128" spans="1:62" s="72" customFormat="1" x14ac:dyDescent="0.2">
      <c r="A128" s="58"/>
      <c r="B128" s="91"/>
      <c r="C128" s="91"/>
      <c r="D128" s="91"/>
      <c r="E128" s="91"/>
      <c r="F128" s="91"/>
      <c r="G128" s="91"/>
      <c r="H128" s="91"/>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c r="AJ128" s="91"/>
      <c r="AK128" s="91"/>
      <c r="AL128" s="91"/>
      <c r="AM128" s="91"/>
      <c r="AN128" s="91"/>
      <c r="AO128" s="91"/>
      <c r="AP128" s="91"/>
      <c r="AQ128" s="91"/>
      <c r="AR128" s="91"/>
      <c r="AS128" s="91"/>
      <c r="AT128" s="91"/>
      <c r="AU128" s="91"/>
      <c r="AV128" s="91"/>
      <c r="AW128" s="91"/>
      <c r="AX128" s="91"/>
      <c r="AY128" s="91"/>
      <c r="AZ128" s="91"/>
      <c r="BA128" s="91"/>
      <c r="BB128" s="91"/>
      <c r="BC128" s="91"/>
      <c r="BD128" s="91"/>
      <c r="BE128" s="91"/>
      <c r="BF128" s="91"/>
      <c r="BG128" s="91"/>
      <c r="BH128" s="91"/>
      <c r="BI128" s="91"/>
      <c r="BJ128" s="91"/>
    </row>
    <row r="129" spans="1:62" s="72" customFormat="1" x14ac:dyDescent="0.2">
      <c r="A129" s="58"/>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c r="BI129" s="91"/>
      <c r="BJ129" s="91"/>
    </row>
    <row r="130" spans="1:62" s="72" customFormat="1" x14ac:dyDescent="0.2">
      <c r="A130" s="58"/>
      <c r="B130" s="91"/>
      <c r="C130" s="91"/>
      <c r="D130" s="91"/>
      <c r="E130" s="91"/>
      <c r="F130" s="91"/>
      <c r="G130" s="91"/>
      <c r="H130" s="91"/>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1"/>
      <c r="AY130" s="91"/>
      <c r="AZ130" s="91"/>
      <c r="BA130" s="91"/>
      <c r="BB130" s="91"/>
      <c r="BC130" s="91"/>
      <c r="BD130" s="91"/>
      <c r="BE130" s="91"/>
      <c r="BF130" s="91"/>
      <c r="BG130" s="91"/>
      <c r="BH130" s="91"/>
      <c r="BI130" s="91"/>
      <c r="BJ130" s="91"/>
    </row>
    <row r="131" spans="1:62" s="72" customFormat="1" x14ac:dyDescent="0.2">
      <c r="A131" s="58"/>
      <c r="B131" s="91"/>
      <c r="C131" s="91"/>
      <c r="D131" s="91"/>
      <c r="E131" s="91"/>
      <c r="F131" s="91"/>
      <c r="G131" s="91"/>
      <c r="H131" s="91"/>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c r="AJ131" s="91"/>
      <c r="AK131" s="91"/>
      <c r="AL131" s="91"/>
      <c r="AM131" s="91"/>
      <c r="AN131" s="91"/>
      <c r="AO131" s="91"/>
      <c r="AP131" s="91"/>
      <c r="AQ131" s="91"/>
      <c r="AR131" s="91"/>
      <c r="AS131" s="91"/>
      <c r="AT131" s="91"/>
      <c r="AU131" s="91"/>
      <c r="AV131" s="91"/>
      <c r="AW131" s="91"/>
      <c r="AX131" s="91"/>
      <c r="AY131" s="91"/>
      <c r="AZ131" s="91"/>
      <c r="BA131" s="91"/>
      <c r="BB131" s="91"/>
      <c r="BC131" s="91"/>
      <c r="BD131" s="91"/>
      <c r="BE131" s="91"/>
      <c r="BF131" s="91"/>
      <c r="BG131" s="91"/>
      <c r="BH131" s="91"/>
      <c r="BI131" s="91"/>
      <c r="BJ131" s="91"/>
    </row>
    <row r="132" spans="1:62" s="72" customFormat="1" x14ac:dyDescent="0.2">
      <c r="A132" s="58"/>
      <c r="B132" s="91"/>
      <c r="C132" s="91"/>
      <c r="D132" s="91"/>
      <c r="E132" s="91"/>
      <c r="F132" s="91"/>
      <c r="G132" s="91"/>
      <c r="H132" s="91"/>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c r="AJ132" s="91"/>
      <c r="AK132" s="91"/>
      <c r="AL132" s="91"/>
      <c r="AM132" s="91"/>
      <c r="AN132" s="91"/>
      <c r="AO132" s="91"/>
      <c r="AP132" s="91"/>
      <c r="AQ132" s="91"/>
      <c r="AR132" s="91"/>
      <c r="AS132" s="91"/>
      <c r="AT132" s="91"/>
      <c r="AU132" s="91"/>
      <c r="AV132" s="91"/>
      <c r="AW132" s="91"/>
      <c r="AX132" s="91"/>
      <c r="AY132" s="91"/>
      <c r="AZ132" s="91"/>
      <c r="BA132" s="91"/>
      <c r="BB132" s="91"/>
      <c r="BC132" s="91"/>
      <c r="BD132" s="91"/>
      <c r="BE132" s="91"/>
      <c r="BF132" s="91"/>
      <c r="BG132" s="91"/>
      <c r="BH132" s="91"/>
      <c r="BI132" s="91"/>
      <c r="BJ132" s="91"/>
    </row>
    <row r="133" spans="1:62" s="72" customFormat="1" x14ac:dyDescent="0.2">
      <c r="A133" s="58"/>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c r="AJ133" s="91"/>
      <c r="AK133" s="91"/>
      <c r="AL133" s="91"/>
      <c r="AM133" s="91"/>
      <c r="AN133" s="91"/>
      <c r="AO133" s="91"/>
      <c r="AP133" s="91"/>
      <c r="AQ133" s="91"/>
      <c r="AR133" s="91"/>
      <c r="AS133" s="91"/>
      <c r="AT133" s="91"/>
      <c r="AU133" s="91"/>
      <c r="AV133" s="91"/>
      <c r="AW133" s="91"/>
      <c r="AX133" s="91"/>
      <c r="AY133" s="91"/>
      <c r="AZ133" s="91"/>
      <c r="BA133" s="91"/>
      <c r="BB133" s="91"/>
      <c r="BC133" s="91"/>
      <c r="BD133" s="91"/>
      <c r="BE133" s="91"/>
      <c r="BF133" s="91"/>
      <c r="BG133" s="91"/>
      <c r="BH133" s="91"/>
      <c r="BI133" s="91"/>
      <c r="BJ133" s="91"/>
    </row>
    <row r="134" spans="1:62" s="72" customFormat="1" x14ac:dyDescent="0.2">
      <c r="A134" s="58"/>
      <c r="B134" s="91"/>
      <c r="C134" s="91"/>
      <c r="D134" s="91"/>
      <c r="E134" s="91"/>
      <c r="F134" s="91"/>
      <c r="G134" s="91"/>
      <c r="H134" s="91"/>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c r="AJ134" s="91"/>
      <c r="AK134" s="91"/>
      <c r="AL134" s="91"/>
      <c r="AM134" s="91"/>
      <c r="AN134" s="91"/>
      <c r="AO134" s="91"/>
      <c r="AP134" s="91"/>
      <c r="AQ134" s="91"/>
      <c r="AR134" s="91"/>
      <c r="AS134" s="91"/>
      <c r="AT134" s="91"/>
      <c r="AU134" s="91"/>
      <c r="AV134" s="91"/>
      <c r="AW134" s="91"/>
      <c r="AX134" s="91"/>
      <c r="AY134" s="91"/>
      <c r="AZ134" s="91"/>
      <c r="BA134" s="91"/>
      <c r="BB134" s="91"/>
      <c r="BC134" s="91"/>
      <c r="BD134" s="91"/>
      <c r="BE134" s="91"/>
      <c r="BF134" s="91"/>
      <c r="BG134" s="91"/>
      <c r="BH134" s="91"/>
      <c r="BI134" s="91"/>
      <c r="BJ134" s="91"/>
    </row>
    <row r="135" spans="1:62" s="72" customFormat="1" x14ac:dyDescent="0.2">
      <c r="A135" s="58"/>
      <c r="B135" s="91"/>
      <c r="C135" s="91"/>
      <c r="D135" s="91"/>
      <c r="E135" s="91"/>
      <c r="F135" s="91"/>
      <c r="G135" s="91"/>
      <c r="H135" s="91"/>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c r="AJ135" s="91"/>
      <c r="AK135" s="91"/>
      <c r="AL135" s="91"/>
      <c r="AM135" s="91"/>
      <c r="AN135" s="91"/>
      <c r="AO135" s="91"/>
      <c r="AP135" s="91"/>
      <c r="AQ135" s="91"/>
      <c r="AR135" s="91"/>
      <c r="AS135" s="91"/>
      <c r="AT135" s="91"/>
      <c r="AU135" s="91"/>
      <c r="AV135" s="91"/>
      <c r="AW135" s="91"/>
      <c r="AX135" s="91"/>
      <c r="AY135" s="91"/>
      <c r="AZ135" s="91"/>
      <c r="BA135" s="91"/>
      <c r="BB135" s="91"/>
      <c r="BC135" s="91"/>
      <c r="BD135" s="91"/>
      <c r="BE135" s="91"/>
      <c r="BF135" s="91"/>
      <c r="BG135" s="91"/>
      <c r="BH135" s="91"/>
      <c r="BI135" s="91"/>
      <c r="BJ135" s="91"/>
    </row>
    <row r="136" spans="1:62" s="72" customFormat="1" x14ac:dyDescent="0.2">
      <c r="A136" s="58"/>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c r="AJ136" s="91"/>
      <c r="AK136" s="91"/>
      <c r="AL136" s="91"/>
      <c r="AM136" s="91"/>
      <c r="AN136" s="91"/>
      <c r="AO136" s="91"/>
      <c r="AP136" s="91"/>
      <c r="AQ136" s="91"/>
      <c r="AR136" s="91"/>
      <c r="AS136" s="91"/>
      <c r="AT136" s="91"/>
      <c r="AU136" s="91"/>
      <c r="AV136" s="91"/>
      <c r="AW136" s="91"/>
      <c r="AX136" s="91"/>
      <c r="AY136" s="91"/>
      <c r="AZ136" s="91"/>
      <c r="BA136" s="91"/>
      <c r="BB136" s="91"/>
      <c r="BC136" s="91"/>
      <c r="BD136" s="91"/>
      <c r="BE136" s="91"/>
      <c r="BF136" s="91"/>
      <c r="BG136" s="91"/>
      <c r="BH136" s="91"/>
      <c r="BI136" s="91"/>
      <c r="BJ136" s="91"/>
    </row>
    <row r="137" spans="1:62" s="72" customFormat="1" x14ac:dyDescent="0.2">
      <c r="A137" s="58"/>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c r="AJ137" s="91"/>
      <c r="AK137" s="91"/>
      <c r="AL137" s="91"/>
      <c r="AM137" s="91"/>
      <c r="AN137" s="91"/>
      <c r="AO137" s="91"/>
      <c r="AP137" s="91"/>
      <c r="AQ137" s="91"/>
      <c r="AR137" s="91"/>
      <c r="AS137" s="91"/>
      <c r="AT137" s="91"/>
      <c r="AU137" s="91"/>
      <c r="AV137" s="91"/>
      <c r="AW137" s="91"/>
      <c r="AX137" s="91"/>
      <c r="AY137" s="91"/>
      <c r="AZ137" s="91"/>
      <c r="BA137" s="91"/>
      <c r="BB137" s="91"/>
      <c r="BC137" s="91"/>
      <c r="BD137" s="91"/>
      <c r="BE137" s="91"/>
      <c r="BF137" s="91"/>
      <c r="BG137" s="91"/>
      <c r="BH137" s="91"/>
      <c r="BI137" s="91"/>
      <c r="BJ137" s="91"/>
    </row>
    <row r="138" spans="1:62" s="72" customFormat="1" x14ac:dyDescent="0.2">
      <c r="A138" s="58"/>
      <c r="B138" s="91"/>
      <c r="C138" s="91"/>
      <c r="D138" s="91"/>
      <c r="E138" s="91"/>
      <c r="F138" s="91"/>
      <c r="G138" s="91"/>
      <c r="H138" s="91"/>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c r="AJ138" s="91"/>
      <c r="AK138" s="91"/>
      <c r="AL138" s="91"/>
      <c r="AM138" s="91"/>
      <c r="AN138" s="91"/>
      <c r="AO138" s="91"/>
      <c r="AP138" s="91"/>
      <c r="AQ138" s="91"/>
      <c r="AR138" s="91"/>
      <c r="AS138" s="91"/>
      <c r="AT138" s="91"/>
      <c r="AU138" s="91"/>
      <c r="AV138" s="91"/>
      <c r="AW138" s="91"/>
      <c r="AX138" s="91"/>
      <c r="AY138" s="91"/>
      <c r="AZ138" s="91"/>
      <c r="BA138" s="91"/>
      <c r="BB138" s="91"/>
      <c r="BC138" s="91"/>
      <c r="BD138" s="91"/>
      <c r="BE138" s="91"/>
      <c r="BF138" s="91"/>
      <c r="BG138" s="91"/>
      <c r="BH138" s="91"/>
      <c r="BI138" s="91"/>
      <c r="BJ138" s="91"/>
    </row>
    <row r="139" spans="1:62" s="72" customFormat="1" x14ac:dyDescent="0.2">
      <c r="A139" s="58"/>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c r="AJ139" s="91"/>
      <c r="AK139" s="91"/>
      <c r="AL139" s="91"/>
      <c r="AM139" s="91"/>
      <c r="AN139" s="91"/>
      <c r="AO139" s="91"/>
      <c r="AP139" s="91"/>
      <c r="AQ139" s="91"/>
      <c r="AR139" s="91"/>
      <c r="AS139" s="91"/>
      <c r="AT139" s="91"/>
      <c r="AU139" s="91"/>
      <c r="AV139" s="91"/>
      <c r="AW139" s="91"/>
      <c r="AX139" s="91"/>
      <c r="AY139" s="91"/>
      <c r="AZ139" s="91"/>
      <c r="BA139" s="91"/>
      <c r="BB139" s="91"/>
      <c r="BC139" s="91"/>
      <c r="BD139" s="91"/>
      <c r="BE139" s="91"/>
      <c r="BF139" s="91"/>
      <c r="BG139" s="91"/>
      <c r="BH139" s="91"/>
      <c r="BI139" s="91"/>
      <c r="BJ139" s="91"/>
    </row>
    <row r="140" spans="1:62" s="72" customFormat="1" x14ac:dyDescent="0.2">
      <c r="A140" s="58"/>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c r="AJ140" s="91"/>
      <c r="AK140" s="91"/>
      <c r="AL140" s="91"/>
      <c r="AM140" s="91"/>
      <c r="AN140" s="91"/>
      <c r="AO140" s="91"/>
      <c r="AP140" s="91"/>
      <c r="AQ140" s="91"/>
      <c r="AR140" s="91"/>
      <c r="AS140" s="91"/>
      <c r="AT140" s="91"/>
      <c r="AU140" s="91"/>
      <c r="AV140" s="91"/>
      <c r="AW140" s="91"/>
      <c r="AX140" s="91"/>
      <c r="AY140" s="91"/>
      <c r="AZ140" s="91"/>
      <c r="BA140" s="91"/>
      <c r="BB140" s="91"/>
      <c r="BC140" s="91"/>
      <c r="BD140" s="91"/>
      <c r="BE140" s="91"/>
      <c r="BF140" s="91"/>
      <c r="BG140" s="91"/>
      <c r="BH140" s="91"/>
      <c r="BI140" s="91"/>
      <c r="BJ140" s="91"/>
    </row>
    <row r="141" spans="1:62" s="72" customFormat="1" x14ac:dyDescent="0.2">
      <c r="A141" s="58"/>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c r="AJ141" s="91"/>
      <c r="AK141" s="91"/>
      <c r="AL141" s="91"/>
      <c r="AM141" s="91"/>
      <c r="AN141" s="91"/>
      <c r="AO141" s="91"/>
      <c r="AP141" s="91"/>
      <c r="AQ141" s="91"/>
      <c r="AR141" s="91"/>
      <c r="AS141" s="91"/>
      <c r="AT141" s="91"/>
      <c r="AU141" s="91"/>
      <c r="AV141" s="91"/>
      <c r="AW141" s="91"/>
      <c r="AX141" s="91"/>
      <c r="AY141" s="91"/>
      <c r="AZ141" s="91"/>
      <c r="BA141" s="91"/>
      <c r="BB141" s="91"/>
      <c r="BC141" s="91"/>
      <c r="BD141" s="91"/>
      <c r="BE141" s="91"/>
      <c r="BF141" s="91"/>
      <c r="BG141" s="91"/>
      <c r="BH141" s="91"/>
      <c r="BI141" s="91"/>
      <c r="BJ141" s="91"/>
    </row>
    <row r="142" spans="1:62" s="72" customFormat="1" x14ac:dyDescent="0.2">
      <c r="A142" s="58"/>
      <c r="B142" s="91"/>
      <c r="C142" s="91"/>
      <c r="D142" s="91"/>
      <c r="E142" s="91"/>
      <c r="F142" s="91"/>
      <c r="G142" s="91"/>
      <c r="H142" s="91"/>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c r="AJ142" s="91"/>
      <c r="AK142" s="91"/>
      <c r="AL142" s="91"/>
      <c r="AM142" s="91"/>
      <c r="AN142" s="91"/>
      <c r="AO142" s="91"/>
      <c r="AP142" s="91"/>
      <c r="AQ142" s="91"/>
      <c r="AR142" s="91"/>
      <c r="AS142" s="91"/>
      <c r="AT142" s="91"/>
      <c r="AU142" s="91"/>
      <c r="AV142" s="91"/>
      <c r="AW142" s="91"/>
      <c r="AX142" s="91"/>
      <c r="AY142" s="91"/>
      <c r="AZ142" s="91"/>
      <c r="BA142" s="91"/>
      <c r="BB142" s="91"/>
      <c r="BC142" s="91"/>
      <c r="BD142" s="91"/>
      <c r="BE142" s="91"/>
      <c r="BF142" s="91"/>
      <c r="BG142" s="91"/>
      <c r="BH142" s="91"/>
      <c r="BI142" s="91"/>
      <c r="BJ142" s="91"/>
    </row>
    <row r="143" spans="1:62" s="72" customFormat="1" x14ac:dyDescent="0.2">
      <c r="A143" s="58"/>
      <c r="B143" s="91"/>
      <c r="C143" s="91"/>
      <c r="D143" s="91"/>
      <c r="E143" s="91"/>
      <c r="F143" s="91"/>
      <c r="G143" s="91"/>
      <c r="H143" s="91"/>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c r="AJ143" s="91"/>
      <c r="AK143" s="91"/>
      <c r="AL143" s="91"/>
      <c r="AM143" s="91"/>
      <c r="AN143" s="91"/>
      <c r="AO143" s="91"/>
      <c r="AP143" s="91"/>
      <c r="AQ143" s="91"/>
      <c r="AR143" s="91"/>
      <c r="AS143" s="91"/>
      <c r="AT143" s="91"/>
      <c r="AU143" s="91"/>
      <c r="AV143" s="91"/>
      <c r="AW143" s="91"/>
      <c r="AX143" s="91"/>
      <c r="AY143" s="91"/>
      <c r="AZ143" s="91"/>
      <c r="BA143" s="91"/>
      <c r="BB143" s="91"/>
      <c r="BC143" s="91"/>
      <c r="BD143" s="91"/>
      <c r="BE143" s="91"/>
      <c r="BF143" s="91"/>
      <c r="BG143" s="91"/>
      <c r="BH143" s="91"/>
      <c r="BI143" s="91"/>
      <c r="BJ143" s="91"/>
    </row>
    <row r="144" spans="1:62" s="72" customFormat="1" x14ac:dyDescent="0.2">
      <c r="A144" s="58"/>
      <c r="B144" s="91"/>
      <c r="C144" s="91"/>
      <c r="D144" s="91"/>
      <c r="E144" s="91"/>
      <c r="F144" s="91"/>
      <c r="G144" s="91"/>
      <c r="H144" s="91"/>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91"/>
      <c r="AP144" s="91"/>
      <c r="AQ144" s="91"/>
      <c r="AR144" s="91"/>
      <c r="AS144" s="91"/>
      <c r="AT144" s="91"/>
      <c r="AU144" s="91"/>
      <c r="AV144" s="91"/>
      <c r="AW144" s="91"/>
      <c r="AX144" s="91"/>
      <c r="AY144" s="91"/>
      <c r="AZ144" s="91"/>
      <c r="BA144" s="91"/>
      <c r="BB144" s="91"/>
      <c r="BC144" s="91"/>
      <c r="BD144" s="91"/>
      <c r="BE144" s="91"/>
      <c r="BF144" s="91"/>
      <c r="BG144" s="91"/>
      <c r="BH144" s="91"/>
      <c r="BI144" s="91"/>
      <c r="BJ144" s="91"/>
    </row>
    <row r="145" spans="1:62" s="72" customFormat="1" x14ac:dyDescent="0.2">
      <c r="A145" s="58"/>
      <c r="B145" s="91"/>
      <c r="C145" s="91"/>
      <c r="D145" s="91"/>
      <c r="E145" s="91"/>
      <c r="F145" s="91"/>
      <c r="G145" s="91"/>
      <c r="H145" s="91"/>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91"/>
      <c r="AQ145" s="91"/>
      <c r="AR145" s="91"/>
      <c r="AS145" s="91"/>
      <c r="AT145" s="91"/>
      <c r="AU145" s="91"/>
      <c r="AV145" s="91"/>
      <c r="AW145" s="91"/>
      <c r="AX145" s="91"/>
      <c r="AY145" s="91"/>
      <c r="AZ145" s="91"/>
      <c r="BA145" s="91"/>
      <c r="BB145" s="91"/>
      <c r="BC145" s="91"/>
      <c r="BD145" s="91"/>
      <c r="BE145" s="91"/>
      <c r="BF145" s="91"/>
      <c r="BG145" s="91"/>
      <c r="BH145" s="91"/>
      <c r="BI145" s="91"/>
      <c r="BJ145" s="91"/>
    </row>
    <row r="146" spans="1:62" s="72" customFormat="1" x14ac:dyDescent="0.2">
      <c r="A146" s="58"/>
      <c r="B146" s="91"/>
      <c r="C146" s="91"/>
      <c r="D146" s="91"/>
      <c r="E146" s="91"/>
      <c r="F146" s="91"/>
      <c r="G146" s="91"/>
      <c r="H146" s="91"/>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row>
    <row r="147" spans="1:62" s="72" customFormat="1" x14ac:dyDescent="0.2">
      <c r="A147" s="58"/>
      <c r="B147" s="91"/>
      <c r="C147" s="91"/>
      <c r="D147" s="91"/>
      <c r="E147" s="91"/>
      <c r="F147" s="91"/>
      <c r="G147" s="91"/>
      <c r="H147" s="91"/>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91"/>
      <c r="AS147" s="91"/>
      <c r="AT147" s="91"/>
      <c r="AU147" s="91"/>
      <c r="AV147" s="91"/>
      <c r="AW147" s="91"/>
      <c r="AX147" s="91"/>
      <c r="AY147" s="91"/>
      <c r="AZ147" s="91"/>
      <c r="BA147" s="91"/>
      <c r="BB147" s="91"/>
      <c r="BC147" s="91"/>
      <c r="BD147" s="91"/>
      <c r="BE147" s="91"/>
      <c r="BF147" s="91"/>
      <c r="BG147" s="91"/>
      <c r="BH147" s="91"/>
      <c r="BI147" s="91"/>
      <c r="BJ147" s="91"/>
    </row>
    <row r="148" spans="1:62" s="72" customFormat="1" x14ac:dyDescent="0.2">
      <c r="A148" s="58"/>
      <c r="B148" s="91"/>
      <c r="C148" s="91"/>
      <c r="D148" s="91"/>
      <c r="E148" s="91"/>
      <c r="F148" s="91"/>
      <c r="G148" s="91"/>
      <c r="H148" s="91"/>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1"/>
      <c r="AT148" s="91"/>
      <c r="AU148" s="91"/>
      <c r="AV148" s="91"/>
      <c r="AW148" s="91"/>
      <c r="AX148" s="91"/>
      <c r="AY148" s="91"/>
      <c r="AZ148" s="91"/>
      <c r="BA148" s="91"/>
      <c r="BB148" s="91"/>
      <c r="BC148" s="91"/>
      <c r="BD148" s="91"/>
      <c r="BE148" s="91"/>
      <c r="BF148" s="91"/>
      <c r="BG148" s="91"/>
      <c r="BH148" s="91"/>
      <c r="BI148" s="91"/>
      <c r="BJ148" s="91"/>
    </row>
    <row r="149" spans="1:62" s="72" customFormat="1" x14ac:dyDescent="0.2">
      <c r="A149" s="58"/>
      <c r="B149" s="91"/>
      <c r="C149" s="91"/>
      <c r="D149" s="91"/>
      <c r="E149" s="91"/>
      <c r="F149" s="91"/>
      <c r="G149" s="91"/>
      <c r="H149" s="91"/>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row>
    <row r="150" spans="1:62" s="72" customFormat="1" x14ac:dyDescent="0.2">
      <c r="A150" s="58"/>
      <c r="B150" s="91"/>
      <c r="C150" s="91"/>
      <c r="D150" s="91"/>
      <c r="E150" s="91"/>
      <c r="F150" s="91"/>
      <c r="G150" s="91"/>
      <c r="H150" s="91"/>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c r="AJ150" s="91"/>
      <c r="AK150" s="91"/>
      <c r="AL150" s="91"/>
      <c r="AM150" s="91"/>
      <c r="AN150" s="91"/>
      <c r="AO150" s="91"/>
      <c r="AP150" s="91"/>
      <c r="AQ150" s="91"/>
      <c r="AR150" s="91"/>
      <c r="AS150" s="91"/>
      <c r="AT150" s="91"/>
      <c r="AU150" s="91"/>
      <c r="AV150" s="91"/>
      <c r="AW150" s="91"/>
      <c r="AX150" s="91"/>
      <c r="AY150" s="91"/>
      <c r="AZ150" s="91"/>
      <c r="BA150" s="91"/>
      <c r="BB150" s="91"/>
      <c r="BC150" s="91"/>
      <c r="BD150" s="91"/>
      <c r="BE150" s="91"/>
      <c r="BF150" s="91"/>
      <c r="BG150" s="91"/>
      <c r="BH150" s="91"/>
      <c r="BI150" s="91"/>
      <c r="BJ150" s="91"/>
    </row>
    <row r="151" spans="1:62" s="72" customFormat="1" x14ac:dyDescent="0.2">
      <c r="A151" s="58"/>
      <c r="B151" s="91"/>
      <c r="C151" s="91"/>
      <c r="D151" s="91"/>
      <c r="E151" s="91"/>
      <c r="F151" s="91"/>
      <c r="G151" s="91"/>
      <c r="H151" s="91"/>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c r="AJ151" s="91"/>
      <c r="AK151" s="91"/>
      <c r="AL151" s="91"/>
      <c r="AM151" s="91"/>
      <c r="AN151" s="91"/>
      <c r="AO151" s="91"/>
      <c r="AP151" s="91"/>
      <c r="AQ151" s="91"/>
      <c r="AR151" s="91"/>
      <c r="AS151" s="91"/>
      <c r="AT151" s="91"/>
      <c r="AU151" s="91"/>
      <c r="AV151" s="91"/>
      <c r="AW151" s="91"/>
      <c r="AX151" s="91"/>
      <c r="AY151" s="91"/>
      <c r="AZ151" s="91"/>
      <c r="BA151" s="91"/>
      <c r="BB151" s="91"/>
      <c r="BC151" s="91"/>
      <c r="BD151" s="91"/>
      <c r="BE151" s="91"/>
      <c r="BF151" s="91"/>
      <c r="BG151" s="91"/>
      <c r="BH151" s="91"/>
      <c r="BI151" s="91"/>
      <c r="BJ151" s="91"/>
    </row>
    <row r="152" spans="1:62" s="72" customFormat="1" x14ac:dyDescent="0.2">
      <c r="A152" s="58"/>
      <c r="B152" s="91"/>
      <c r="C152" s="91"/>
      <c r="D152" s="91"/>
      <c r="E152" s="91"/>
      <c r="F152" s="91"/>
      <c r="G152" s="91"/>
      <c r="H152" s="91"/>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c r="AJ152" s="91"/>
      <c r="AK152" s="91"/>
      <c r="AL152" s="91"/>
      <c r="AM152" s="91"/>
      <c r="AN152" s="91"/>
      <c r="AO152" s="91"/>
      <c r="AP152" s="91"/>
      <c r="AQ152" s="91"/>
      <c r="AR152" s="91"/>
      <c r="AS152" s="91"/>
      <c r="AT152" s="91"/>
      <c r="AU152" s="91"/>
      <c r="AV152" s="91"/>
      <c r="AW152" s="91"/>
      <c r="AX152" s="91"/>
      <c r="AY152" s="91"/>
      <c r="AZ152" s="91"/>
      <c r="BA152" s="91"/>
      <c r="BB152" s="91"/>
      <c r="BC152" s="91"/>
      <c r="BD152" s="91"/>
      <c r="BE152" s="91"/>
      <c r="BF152" s="91"/>
      <c r="BG152" s="91"/>
      <c r="BH152" s="91"/>
      <c r="BI152" s="91"/>
      <c r="BJ152" s="91"/>
    </row>
    <row r="153" spans="1:62" s="72" customFormat="1" x14ac:dyDescent="0.2">
      <c r="A153" s="58"/>
      <c r="B153" s="91"/>
      <c r="C153" s="91"/>
      <c r="D153" s="91"/>
      <c r="E153" s="91"/>
      <c r="F153" s="91"/>
      <c r="G153" s="91"/>
      <c r="H153" s="91"/>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c r="AJ153" s="91"/>
      <c r="AK153" s="91"/>
      <c r="AL153" s="91"/>
      <c r="AM153" s="91"/>
      <c r="AN153" s="91"/>
      <c r="AO153" s="91"/>
      <c r="AP153" s="91"/>
      <c r="AQ153" s="91"/>
      <c r="AR153" s="91"/>
      <c r="AS153" s="91"/>
      <c r="AT153" s="91"/>
      <c r="AU153" s="91"/>
      <c r="AV153" s="91"/>
      <c r="AW153" s="91"/>
      <c r="AX153" s="91"/>
      <c r="AY153" s="91"/>
      <c r="AZ153" s="91"/>
      <c r="BA153" s="91"/>
      <c r="BB153" s="91"/>
      <c r="BC153" s="91"/>
      <c r="BD153" s="91"/>
      <c r="BE153" s="91"/>
      <c r="BF153" s="91"/>
      <c r="BG153" s="91"/>
      <c r="BH153" s="91"/>
      <c r="BI153" s="91"/>
      <c r="BJ153" s="91"/>
    </row>
    <row r="154" spans="1:62" s="72" customFormat="1" x14ac:dyDescent="0.2">
      <c r="A154" s="58"/>
      <c r="B154" s="91"/>
      <c r="C154" s="91"/>
      <c r="D154" s="91"/>
      <c r="E154" s="91"/>
      <c r="F154" s="91"/>
      <c r="G154" s="91"/>
      <c r="H154" s="91"/>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1"/>
      <c r="AT154" s="91"/>
      <c r="AU154" s="91"/>
      <c r="AV154" s="91"/>
      <c r="AW154" s="91"/>
      <c r="AX154" s="91"/>
      <c r="AY154" s="91"/>
      <c r="AZ154" s="91"/>
      <c r="BA154" s="91"/>
      <c r="BB154" s="91"/>
      <c r="BC154" s="91"/>
      <c r="BD154" s="91"/>
      <c r="BE154" s="91"/>
      <c r="BF154" s="91"/>
      <c r="BG154" s="91"/>
      <c r="BH154" s="91"/>
      <c r="BI154" s="91"/>
      <c r="BJ154" s="91"/>
    </row>
    <row r="155" spans="1:62" s="72" customFormat="1" x14ac:dyDescent="0.2">
      <c r="A155" s="58"/>
      <c r="B155" s="91"/>
      <c r="C155" s="91"/>
      <c r="D155" s="91"/>
      <c r="E155" s="91"/>
      <c r="F155" s="91"/>
      <c r="G155" s="91"/>
      <c r="H155" s="91"/>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1"/>
      <c r="AT155" s="91"/>
      <c r="AU155" s="91"/>
      <c r="AV155" s="91"/>
      <c r="AW155" s="91"/>
      <c r="AX155" s="91"/>
      <c r="AY155" s="91"/>
      <c r="AZ155" s="91"/>
      <c r="BA155" s="91"/>
      <c r="BB155" s="91"/>
      <c r="BC155" s="91"/>
      <c r="BD155" s="91"/>
      <c r="BE155" s="91"/>
      <c r="BF155" s="91"/>
      <c r="BG155" s="91"/>
      <c r="BH155" s="91"/>
      <c r="BI155" s="91"/>
      <c r="BJ155" s="91"/>
    </row>
    <row r="156" spans="1:62" s="72" customFormat="1" x14ac:dyDescent="0.2">
      <c r="A156" s="58"/>
      <c r="B156" s="91"/>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1"/>
      <c r="AT156" s="91"/>
      <c r="AU156" s="91"/>
      <c r="AV156" s="91"/>
      <c r="AW156" s="91"/>
      <c r="AX156" s="91"/>
      <c r="AY156" s="91"/>
      <c r="AZ156" s="91"/>
      <c r="BA156" s="91"/>
      <c r="BB156" s="91"/>
      <c r="BC156" s="91"/>
      <c r="BD156" s="91"/>
      <c r="BE156" s="91"/>
      <c r="BF156" s="91"/>
      <c r="BG156" s="91"/>
      <c r="BH156" s="91"/>
      <c r="BI156" s="91"/>
      <c r="BJ156" s="91"/>
    </row>
    <row r="157" spans="1:62" s="72" customFormat="1" x14ac:dyDescent="0.2">
      <c r="A157" s="58"/>
      <c r="B157" s="91"/>
      <c r="C157" s="91"/>
      <c r="D157" s="91"/>
      <c r="E157" s="91"/>
      <c r="F157" s="91"/>
      <c r="G157" s="91"/>
      <c r="H157" s="91"/>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1"/>
      <c r="AT157" s="91"/>
      <c r="AU157" s="91"/>
      <c r="AV157" s="91"/>
      <c r="AW157" s="91"/>
      <c r="AX157" s="91"/>
      <c r="AY157" s="91"/>
      <c r="AZ157" s="91"/>
      <c r="BA157" s="91"/>
      <c r="BB157" s="91"/>
      <c r="BC157" s="91"/>
      <c r="BD157" s="91"/>
      <c r="BE157" s="91"/>
      <c r="BF157" s="91"/>
      <c r="BG157" s="91"/>
      <c r="BH157" s="91"/>
      <c r="BI157" s="91"/>
      <c r="BJ157" s="91"/>
    </row>
    <row r="158" spans="1:62" s="72" customFormat="1" x14ac:dyDescent="0.2">
      <c r="A158" s="58"/>
      <c r="B158" s="91"/>
      <c r="C158" s="91"/>
      <c r="D158" s="91"/>
      <c r="E158" s="91"/>
      <c r="F158" s="91"/>
      <c r="G158" s="91"/>
      <c r="H158" s="91"/>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1"/>
      <c r="AT158" s="91"/>
      <c r="AU158" s="91"/>
      <c r="AV158" s="91"/>
      <c r="AW158" s="91"/>
      <c r="AX158" s="91"/>
      <c r="AY158" s="91"/>
      <c r="AZ158" s="91"/>
      <c r="BA158" s="91"/>
      <c r="BB158" s="91"/>
      <c r="BC158" s="91"/>
      <c r="BD158" s="91"/>
      <c r="BE158" s="91"/>
      <c r="BF158" s="91"/>
      <c r="BG158" s="91"/>
      <c r="BH158" s="91"/>
      <c r="BI158" s="91"/>
      <c r="BJ158" s="91"/>
    </row>
    <row r="159" spans="1:62" s="72" customFormat="1" x14ac:dyDescent="0.2">
      <c r="A159" s="58"/>
      <c r="B159" s="91"/>
      <c r="C159" s="91"/>
      <c r="D159" s="91"/>
      <c r="E159" s="91"/>
      <c r="F159" s="91"/>
      <c r="G159" s="91"/>
      <c r="H159" s="91"/>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1"/>
      <c r="AT159" s="91"/>
      <c r="AU159" s="91"/>
      <c r="AV159" s="91"/>
      <c r="AW159" s="91"/>
      <c r="AX159" s="91"/>
      <c r="AY159" s="91"/>
      <c r="AZ159" s="91"/>
      <c r="BA159" s="91"/>
      <c r="BB159" s="91"/>
      <c r="BC159" s="91"/>
      <c r="BD159" s="91"/>
      <c r="BE159" s="91"/>
      <c r="BF159" s="91"/>
      <c r="BG159" s="91"/>
      <c r="BH159" s="91"/>
      <c r="BI159" s="91"/>
      <c r="BJ159" s="91"/>
    </row>
    <row r="160" spans="1:62" s="72" customFormat="1" x14ac:dyDescent="0.2">
      <c r="A160" s="58"/>
      <c r="B160" s="91"/>
      <c r="C160" s="91"/>
      <c r="D160" s="91"/>
      <c r="E160" s="91"/>
      <c r="F160" s="91"/>
      <c r="G160" s="91"/>
      <c r="H160" s="91"/>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1"/>
      <c r="AT160" s="91"/>
      <c r="AU160" s="91"/>
      <c r="AV160" s="91"/>
      <c r="AW160" s="91"/>
      <c r="AX160" s="91"/>
      <c r="AY160" s="91"/>
      <c r="AZ160" s="91"/>
      <c r="BA160" s="91"/>
      <c r="BB160" s="91"/>
      <c r="BC160" s="91"/>
      <c r="BD160" s="91"/>
      <c r="BE160" s="91"/>
      <c r="BF160" s="91"/>
      <c r="BG160" s="91"/>
      <c r="BH160" s="91"/>
      <c r="BI160" s="91"/>
      <c r="BJ160" s="91"/>
    </row>
    <row r="161" spans="1:62" s="72" customFormat="1" x14ac:dyDescent="0.2">
      <c r="A161" s="58"/>
      <c r="B161" s="91"/>
      <c r="C161" s="91"/>
      <c r="D161" s="91"/>
      <c r="E161" s="91"/>
      <c r="F161" s="91"/>
      <c r="G161" s="91"/>
      <c r="H161" s="91"/>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row>
    <row r="162" spans="1:62" s="72" customFormat="1" x14ac:dyDescent="0.2">
      <c r="A162" s="58"/>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row>
    <row r="163" spans="1:62" s="72" customFormat="1" x14ac:dyDescent="0.2">
      <c r="A163" s="58"/>
      <c r="B163" s="91"/>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c r="AJ163" s="91"/>
      <c r="AK163" s="91"/>
      <c r="AL163" s="91"/>
      <c r="AM163" s="91"/>
      <c r="AN163" s="91"/>
      <c r="AO163" s="91"/>
      <c r="AP163" s="91"/>
      <c r="AQ163" s="91"/>
      <c r="AR163" s="91"/>
      <c r="AS163" s="91"/>
      <c r="AT163" s="91"/>
      <c r="AU163" s="91"/>
      <c r="AV163" s="91"/>
      <c r="AW163" s="91"/>
      <c r="AX163" s="91"/>
      <c r="AY163" s="91"/>
      <c r="AZ163" s="91"/>
      <c r="BA163" s="91"/>
      <c r="BB163" s="91"/>
      <c r="BC163" s="91"/>
      <c r="BD163" s="91"/>
      <c r="BE163" s="91"/>
      <c r="BF163" s="91"/>
      <c r="BG163" s="91"/>
      <c r="BH163" s="91"/>
      <c r="BI163" s="91"/>
      <c r="BJ163" s="91"/>
    </row>
    <row r="164" spans="1:62" s="72" customFormat="1" x14ac:dyDescent="0.2">
      <c r="A164" s="58"/>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c r="AJ164" s="91"/>
      <c r="AK164" s="91"/>
      <c r="AL164" s="91"/>
      <c r="AM164" s="91"/>
      <c r="AN164" s="91"/>
      <c r="AO164" s="91"/>
      <c r="AP164" s="91"/>
      <c r="AQ164" s="91"/>
      <c r="AR164" s="91"/>
      <c r="AS164" s="91"/>
      <c r="AT164" s="91"/>
      <c r="AU164" s="91"/>
      <c r="AV164" s="91"/>
      <c r="AW164" s="91"/>
      <c r="AX164" s="91"/>
      <c r="AY164" s="91"/>
      <c r="AZ164" s="91"/>
      <c r="BA164" s="91"/>
      <c r="BB164" s="91"/>
      <c r="BC164" s="91"/>
      <c r="BD164" s="91"/>
      <c r="BE164" s="91"/>
      <c r="BF164" s="91"/>
      <c r="BG164" s="91"/>
      <c r="BH164" s="91"/>
      <c r="BI164" s="91"/>
      <c r="BJ164" s="91"/>
    </row>
    <row r="165" spans="1:62" s="72" customFormat="1" x14ac:dyDescent="0.2">
      <c r="A165" s="58"/>
      <c r="B165" s="91"/>
      <c r="C165" s="91"/>
      <c r="D165" s="91"/>
      <c r="E165" s="91"/>
      <c r="F165" s="91"/>
      <c r="G165" s="91"/>
      <c r="H165" s="91"/>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c r="AJ165" s="91"/>
      <c r="AK165" s="91"/>
      <c r="AL165" s="91"/>
      <c r="AM165" s="91"/>
      <c r="AN165" s="91"/>
      <c r="AO165" s="91"/>
      <c r="AP165" s="91"/>
      <c r="AQ165" s="91"/>
      <c r="AR165" s="91"/>
      <c r="AS165" s="91"/>
      <c r="AT165" s="91"/>
      <c r="AU165" s="91"/>
      <c r="AV165" s="91"/>
      <c r="AW165" s="91"/>
      <c r="AX165" s="91"/>
      <c r="AY165" s="91"/>
      <c r="AZ165" s="91"/>
      <c r="BA165" s="91"/>
      <c r="BB165" s="91"/>
      <c r="BC165" s="91"/>
      <c r="BD165" s="91"/>
      <c r="BE165" s="91"/>
      <c r="BF165" s="91"/>
      <c r="BG165" s="91"/>
      <c r="BH165" s="91"/>
      <c r="BI165" s="91"/>
      <c r="BJ165" s="91"/>
    </row>
    <row r="166" spans="1:62" s="72" customFormat="1" x14ac:dyDescent="0.2">
      <c r="A166" s="58"/>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row>
    <row r="167" spans="1:62" s="72" customFormat="1" x14ac:dyDescent="0.2">
      <c r="A167" s="58"/>
      <c r="B167" s="91"/>
      <c r="C167" s="91"/>
      <c r="D167" s="91"/>
      <c r="E167" s="91"/>
      <c r="F167" s="91"/>
      <c r="G167" s="91"/>
      <c r="H167" s="91"/>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c r="AJ167" s="91"/>
      <c r="AK167" s="91"/>
      <c r="AL167" s="91"/>
      <c r="AM167" s="91"/>
      <c r="AN167" s="91"/>
      <c r="AO167" s="91"/>
      <c r="AP167" s="91"/>
      <c r="AQ167" s="91"/>
      <c r="AR167" s="91"/>
      <c r="AS167" s="91"/>
      <c r="AT167" s="91"/>
      <c r="AU167" s="91"/>
      <c r="AV167" s="91"/>
      <c r="AW167" s="91"/>
      <c r="AX167" s="91"/>
      <c r="AY167" s="91"/>
      <c r="AZ167" s="91"/>
      <c r="BA167" s="91"/>
      <c r="BB167" s="91"/>
      <c r="BC167" s="91"/>
      <c r="BD167" s="91"/>
      <c r="BE167" s="91"/>
      <c r="BF167" s="91"/>
      <c r="BG167" s="91"/>
      <c r="BH167" s="91"/>
      <c r="BI167" s="91"/>
      <c r="BJ167" s="91"/>
    </row>
    <row r="168" spans="1:62" s="72" customFormat="1" x14ac:dyDescent="0.2">
      <c r="A168" s="58"/>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row>
    <row r="169" spans="1:62" s="72" customFormat="1" x14ac:dyDescent="0.2">
      <c r="A169" s="58"/>
      <c r="B169" s="91"/>
      <c r="C169" s="91"/>
      <c r="D169" s="91"/>
      <c r="E169" s="91"/>
      <c r="F169" s="91"/>
      <c r="G169" s="91"/>
      <c r="H169" s="91"/>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1"/>
      <c r="AY169" s="91"/>
      <c r="AZ169" s="91"/>
      <c r="BA169" s="91"/>
      <c r="BB169" s="91"/>
      <c r="BC169" s="91"/>
      <c r="BD169" s="91"/>
      <c r="BE169" s="91"/>
      <c r="BF169" s="91"/>
      <c r="BG169" s="91"/>
      <c r="BH169" s="91"/>
      <c r="BI169" s="91"/>
      <c r="BJ169" s="91"/>
    </row>
    <row r="170" spans="1:62" s="72" customFormat="1" x14ac:dyDescent="0.2">
      <c r="A170" s="58"/>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1"/>
      <c r="AY170" s="91"/>
      <c r="AZ170" s="91"/>
      <c r="BA170" s="91"/>
      <c r="BB170" s="91"/>
      <c r="BC170" s="91"/>
      <c r="BD170" s="91"/>
      <c r="BE170" s="91"/>
      <c r="BF170" s="91"/>
      <c r="BG170" s="91"/>
      <c r="BH170" s="91"/>
      <c r="BI170" s="91"/>
      <c r="BJ170" s="91"/>
    </row>
    <row r="171" spans="1:62" s="72" customFormat="1" x14ac:dyDescent="0.2">
      <c r="A171" s="58"/>
      <c r="B171" s="91"/>
      <c r="C171" s="91"/>
      <c r="D171" s="91"/>
      <c r="E171" s="91"/>
      <c r="F171" s="91"/>
      <c r="G171" s="91"/>
      <c r="H171" s="91"/>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c r="AJ171" s="91"/>
      <c r="AK171" s="91"/>
      <c r="AL171" s="91"/>
      <c r="AM171" s="91"/>
      <c r="AN171" s="91"/>
      <c r="AO171" s="91"/>
      <c r="AP171" s="91"/>
      <c r="AQ171" s="91"/>
      <c r="AR171" s="91"/>
      <c r="AS171" s="91"/>
      <c r="AT171" s="91"/>
      <c r="AU171" s="91"/>
      <c r="AV171" s="91"/>
      <c r="AW171" s="91"/>
      <c r="AX171" s="91"/>
      <c r="AY171" s="91"/>
      <c r="AZ171" s="91"/>
      <c r="BA171" s="91"/>
      <c r="BB171" s="91"/>
      <c r="BC171" s="91"/>
      <c r="BD171" s="91"/>
      <c r="BE171" s="91"/>
      <c r="BF171" s="91"/>
      <c r="BG171" s="91"/>
      <c r="BH171" s="91"/>
      <c r="BI171" s="91"/>
      <c r="BJ171" s="91"/>
    </row>
    <row r="172" spans="1:62" s="72" customFormat="1" x14ac:dyDescent="0.2">
      <c r="A172" s="58"/>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c r="AJ172" s="91"/>
      <c r="AK172" s="91"/>
      <c r="AL172" s="91"/>
      <c r="AM172" s="91"/>
      <c r="AN172" s="91"/>
      <c r="AO172" s="91"/>
      <c r="AP172" s="91"/>
      <c r="AQ172" s="91"/>
      <c r="AR172" s="91"/>
      <c r="AS172" s="91"/>
      <c r="AT172" s="91"/>
      <c r="AU172" s="91"/>
      <c r="AV172" s="91"/>
      <c r="AW172" s="91"/>
      <c r="AX172" s="91"/>
      <c r="AY172" s="91"/>
      <c r="AZ172" s="91"/>
      <c r="BA172" s="91"/>
      <c r="BB172" s="91"/>
      <c r="BC172" s="91"/>
      <c r="BD172" s="91"/>
      <c r="BE172" s="91"/>
      <c r="BF172" s="91"/>
      <c r="BG172" s="91"/>
      <c r="BH172" s="91"/>
      <c r="BI172" s="91"/>
      <c r="BJ172" s="91"/>
    </row>
    <row r="173" spans="1:62" s="72" customFormat="1" x14ac:dyDescent="0.2">
      <c r="A173" s="58"/>
      <c r="B173" s="91"/>
      <c r="C173" s="91"/>
      <c r="D173" s="91"/>
      <c r="E173" s="91"/>
      <c r="F173" s="91"/>
      <c r="G173" s="91"/>
      <c r="H173" s="91"/>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c r="AJ173" s="91"/>
      <c r="AK173" s="91"/>
      <c r="AL173" s="91"/>
      <c r="AM173" s="91"/>
      <c r="AN173" s="91"/>
      <c r="AO173" s="91"/>
      <c r="AP173" s="91"/>
      <c r="AQ173" s="91"/>
      <c r="AR173" s="91"/>
      <c r="AS173" s="91"/>
      <c r="AT173" s="91"/>
      <c r="AU173" s="91"/>
      <c r="AV173" s="91"/>
      <c r="AW173" s="91"/>
      <c r="AX173" s="91"/>
      <c r="AY173" s="91"/>
      <c r="AZ173" s="91"/>
      <c r="BA173" s="91"/>
      <c r="BB173" s="91"/>
      <c r="BC173" s="91"/>
      <c r="BD173" s="91"/>
      <c r="BE173" s="91"/>
      <c r="BF173" s="91"/>
      <c r="BG173" s="91"/>
      <c r="BH173" s="91"/>
      <c r="BI173" s="91"/>
      <c r="BJ173" s="91"/>
    </row>
    <row r="174" spans="1:62" s="72" customFormat="1" x14ac:dyDescent="0.2">
      <c r="A174" s="58"/>
      <c r="B174" s="91"/>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row>
    <row r="175" spans="1:62" s="72" customFormat="1" x14ac:dyDescent="0.2">
      <c r="A175" s="58"/>
      <c r="B175" s="91"/>
      <c r="C175" s="91"/>
      <c r="D175" s="91"/>
      <c r="E175" s="91"/>
      <c r="F175" s="91"/>
      <c r="G175" s="91"/>
      <c r="H175" s="91"/>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row>
    <row r="176" spans="1:62" s="72" customFormat="1" x14ac:dyDescent="0.2">
      <c r="A176" s="58"/>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row>
    <row r="177" spans="1:62" s="72" customFormat="1" x14ac:dyDescent="0.2">
      <c r="A177" s="58"/>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row>
    <row r="178" spans="1:62" s="72" customFormat="1" x14ac:dyDescent="0.2">
      <c r="A178" s="58"/>
      <c r="B178" s="91"/>
      <c r="C178" s="91"/>
      <c r="D178" s="91"/>
      <c r="E178" s="91"/>
      <c r="F178" s="91"/>
      <c r="G178" s="91"/>
      <c r="H178" s="91"/>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row>
    <row r="179" spans="1:62" s="72" customFormat="1" x14ac:dyDescent="0.2">
      <c r="A179" s="58"/>
      <c r="B179" s="91"/>
      <c r="C179" s="91"/>
      <c r="D179" s="91"/>
      <c r="E179" s="91"/>
      <c r="F179" s="91"/>
      <c r="G179" s="91"/>
      <c r="H179" s="91"/>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row>
    <row r="180" spans="1:62" s="72" customFormat="1" x14ac:dyDescent="0.2">
      <c r="A180" s="58"/>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row>
    <row r="181" spans="1:62" s="72" customFormat="1" x14ac:dyDescent="0.2">
      <c r="A181" s="58"/>
      <c r="B181" s="91"/>
      <c r="C181" s="91"/>
      <c r="D181" s="91"/>
      <c r="E181" s="91"/>
      <c r="F181" s="91"/>
      <c r="G181" s="91"/>
      <c r="H181" s="91"/>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row>
    <row r="182" spans="1:62" x14ac:dyDescent="0.2">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row>
    <row r="183" spans="1:62" x14ac:dyDescent="0.2">
      <c r="B183" s="91"/>
      <c r="C183" s="91"/>
      <c r="D183" s="91"/>
      <c r="E183" s="91"/>
      <c r="F183" s="91"/>
      <c r="G183" s="91"/>
      <c r="H183" s="91"/>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row>
    <row r="184" spans="1:62" x14ac:dyDescent="0.2">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row>
    <row r="185" spans="1:62" x14ac:dyDescent="0.2">
      <c r="B185" s="91"/>
      <c r="C185" s="91"/>
      <c r="D185" s="91"/>
      <c r="E185" s="91"/>
      <c r="F185" s="91"/>
      <c r="G185" s="91"/>
      <c r="H185" s="91"/>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row>
    <row r="186" spans="1:62" x14ac:dyDescent="0.2">
      <c r="B186" s="91"/>
      <c r="C186" s="91"/>
      <c r="D186" s="91"/>
      <c r="E186" s="91"/>
      <c r="F186" s="91"/>
      <c r="G186" s="91"/>
      <c r="H186" s="91"/>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row>
    <row r="187" spans="1:62" x14ac:dyDescent="0.2">
      <c r="B187" s="91"/>
      <c r="C187" s="91"/>
      <c r="D187" s="91"/>
      <c r="E187" s="91"/>
      <c r="F187" s="91"/>
      <c r="G187" s="91"/>
      <c r="H187" s="91"/>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c r="AJ187" s="91"/>
      <c r="AK187" s="91"/>
      <c r="AL187" s="91"/>
      <c r="AM187" s="91"/>
      <c r="AN187" s="91"/>
      <c r="AO187" s="91"/>
      <c r="AP187" s="91"/>
      <c r="AQ187" s="91"/>
      <c r="AR187" s="91"/>
      <c r="AS187" s="91"/>
      <c r="AT187" s="91"/>
      <c r="AU187" s="91"/>
      <c r="AV187" s="91"/>
      <c r="AW187" s="91"/>
      <c r="AX187" s="91"/>
      <c r="AY187" s="91"/>
      <c r="AZ187" s="91"/>
      <c r="BA187" s="91"/>
      <c r="BB187" s="91"/>
      <c r="BC187" s="91"/>
      <c r="BD187" s="91"/>
      <c r="BE187" s="91"/>
      <c r="BF187" s="91"/>
      <c r="BG187" s="91"/>
      <c r="BH187" s="91"/>
      <c r="BI187" s="91"/>
      <c r="BJ187" s="91"/>
    </row>
    <row r="188" spans="1:62" x14ac:dyDescent="0.2">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row>
    <row r="189" spans="1:62" x14ac:dyDescent="0.2">
      <c r="B189" s="91"/>
      <c r="C189" s="91"/>
      <c r="D189" s="91"/>
      <c r="E189" s="91"/>
      <c r="F189" s="91"/>
      <c r="G189" s="91"/>
      <c r="H189" s="91"/>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row>
    <row r="190" spans="1:62" x14ac:dyDescent="0.2">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row>
    <row r="191" spans="1:62" x14ac:dyDescent="0.2">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row>
  </sheetData>
  <mergeCells count="36">
    <mergeCell ref="C41:J41"/>
    <mergeCell ref="C45:J45"/>
    <mergeCell ref="C30:H30"/>
    <mergeCell ref="A1:K1"/>
    <mergeCell ref="C53:G53"/>
    <mergeCell ref="C3:J3"/>
    <mergeCell ref="C4:J4"/>
    <mergeCell ref="C6:J6"/>
    <mergeCell ref="C7:J7"/>
    <mergeCell ref="C9:J9"/>
    <mergeCell ref="C49:J49"/>
    <mergeCell ref="C51:J51"/>
    <mergeCell ref="E19:G19"/>
    <mergeCell ref="C12:J12"/>
    <mergeCell ref="C13:J13"/>
    <mergeCell ref="C15:J15"/>
    <mergeCell ref="C16:J16"/>
    <mergeCell ref="C18:J18"/>
    <mergeCell ref="C47:J47"/>
    <mergeCell ref="C39:J39"/>
    <mergeCell ref="C60:J60"/>
    <mergeCell ref="C29:H29"/>
    <mergeCell ref="I28:I29"/>
    <mergeCell ref="C43:J43"/>
    <mergeCell ref="C21:J21"/>
    <mergeCell ref="C22:J22"/>
    <mergeCell ref="C24:J24"/>
    <mergeCell ref="C27:H27"/>
    <mergeCell ref="C28:H28"/>
    <mergeCell ref="C32:J32"/>
    <mergeCell ref="C33:J33"/>
    <mergeCell ref="C35:J35"/>
    <mergeCell ref="C37:J37"/>
    <mergeCell ref="C55:E57"/>
    <mergeCell ref="H55:I55"/>
    <mergeCell ref="H57:I57"/>
  </mergeCells>
  <hyperlinks>
    <hyperlink ref="L33" location="Percurso_Geral!A1" display="Percurso Geral" xr:uid="{306FC4B3-2058-4FA9-B01F-0B54DECA6976}"/>
    <hyperlink ref="L35" location="Percurso_1!A1" display="Percurso 1" xr:uid="{520B0EA2-8FC9-4261-9280-4553AD91EE61}"/>
    <hyperlink ref="L37" location="Percurso_2!A1" display="Percurso 2" xr:uid="{C4B15E87-5598-42D1-BA95-1255A2280C30}"/>
    <hyperlink ref="L39" location="Percurso_3!A1" display="Percurso 3" xr:uid="{733B3352-44C4-46C0-A310-867036A0CAB9}"/>
    <hyperlink ref="L41" location="Percurso_4!A1" display="Percurso 4" xr:uid="{9F79E3D6-D965-4C40-BF4E-6AD480D03670}"/>
    <hyperlink ref="L43" location="Percurso_5!A1" display="Percurso 5" xr:uid="{0C4125BE-EA63-47D4-B51A-8B1D9694232A}"/>
    <hyperlink ref="L45" location="Percurso_6!A1" display="Percurso 6" xr:uid="{ED737178-C4D2-4A52-9CA5-A2C4C19A1298}"/>
    <hyperlink ref="L47" location="Percurso_7!A1" display="Percurso 7" xr:uid="{5A4642B0-3A17-4A68-8407-FB3A7DD30979}"/>
    <hyperlink ref="L49" location="Percurso_8!A1" display="Percurso 8" xr:uid="{D9392AEE-3870-4604-B3AD-EC173E410020}"/>
    <hyperlink ref="L51" location="Percurso_9!A1" display="Percurso 9" xr:uid="{EA21DCEA-C6F9-49AC-A008-EC0AF853EC97}"/>
  </hyperlinks>
  <printOptions horizontalCentered="1"/>
  <pageMargins left="0.74803149606299213" right="0.74803149606299213" top="0.98425196850393704" bottom="0.98425196850393704" header="0" footer="0"/>
  <pageSetup paperSize="9" scale="96" fitToWidth="0" fitToHeight="0" orientation="portrait" r:id="rId1"/>
  <headerFooter alignWithMargins="0">
    <oddFooter>&amp;L&amp;8Versão para verificação na AAGQ/Reitoria da ULisboa&amp;C&amp;8&amp;D&amp;R&amp;8&amp;A</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Valores!$C$2:$C$5</xm:f>
          </x14:formula1>
          <xm:sqref>C10</xm:sqref>
        </x14:dataValidation>
        <x14:dataValidation type="list" allowBlank="1" showInputMessage="1" showErrorMessage="1" xr:uid="{00000000-0002-0000-0300-000001000000}">
          <x14:formula1>
            <xm:f>Valores!$E$2:$E$3</xm:f>
          </x14:formula1>
          <xm:sqref>C19</xm:sqref>
        </x14:dataValidation>
        <x14:dataValidation type="list" allowBlank="1" showInputMessage="1" showErrorMessage="1" xr:uid="{00000000-0002-0000-0300-000002000000}">
          <x14:formula1>
            <xm:f>Valores!$D$2:$D$4</xm:f>
          </x14:formula1>
          <xm:sqref>H19</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tabColor theme="2" tint="-0.499984740745262"/>
  </sheetPr>
  <dimension ref="A1:AL113"/>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42578125" style="122" customWidth="1"/>
    <col min="5" max="5" width="54.7109375" style="122" customWidth="1"/>
    <col min="6" max="6" width="10.5703125" style="122" customWidth="1"/>
    <col min="7" max="7" width="11.28515625" style="122" customWidth="1"/>
    <col min="8" max="8" width="10.28515625" style="122" customWidth="1"/>
    <col min="9" max="9" width="10.140625" style="122" customWidth="1"/>
    <col min="10" max="10" width="9.7109375" style="122" bestFit="1" customWidth="1"/>
    <col min="11" max="11" width="9.28515625" style="122" customWidth="1"/>
    <col min="12" max="12" width="13.85546875" style="122" customWidth="1"/>
    <col min="13" max="13" width="11.28515625" style="143" customWidth="1"/>
    <col min="14" max="14" width="7.28515625" style="143" customWidth="1"/>
    <col min="15" max="15" width="7.7109375" style="143" customWidth="1"/>
    <col min="16" max="16" width="6.5703125" style="122" customWidth="1"/>
    <col min="17" max="17" width="8.140625" style="122" customWidth="1"/>
    <col min="18" max="18" width="10.7109375" style="122" bestFit="1" customWidth="1"/>
    <col min="19" max="19" width="9.28515625" style="122" customWidth="1"/>
    <col min="20" max="20" width="18.7109375" style="122" customWidth="1"/>
    <col min="21" max="21" width="9.28515625" style="122"/>
    <col min="22" max="22" width="14.85546875" style="122" customWidth="1"/>
    <col min="23" max="23" width="47.28515625" style="122" customWidth="1"/>
    <col min="24" max="33" width="9.28515625" style="122"/>
    <col min="34" max="34" width="10.42578125" style="122" customWidth="1"/>
    <col min="35" max="35" width="11.7109375" style="122" customWidth="1"/>
    <col min="36" max="36" width="10.570312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t="s">
        <v>355</v>
      </c>
      <c r="F5" s="349"/>
      <c r="G5" s="349"/>
      <c r="H5" s="349"/>
      <c r="I5" s="349"/>
      <c r="J5" s="349"/>
      <c r="K5" s="349"/>
      <c r="L5" s="350"/>
      <c r="M5" s="147"/>
      <c r="N5" s="146"/>
      <c r="P5" s="128"/>
    </row>
    <row r="6" spans="1:17" ht="19.899999999999999" customHeight="1" x14ac:dyDescent="0.2">
      <c r="A6" s="157"/>
      <c r="B6" s="155"/>
      <c r="C6" s="155"/>
      <c r="D6" s="171" t="s">
        <v>327</v>
      </c>
      <c r="E6" s="358" t="s">
        <v>355</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42"/>
    </row>
    <row r="11" spans="1:17" ht="13.9" customHeight="1" x14ac:dyDescent="0.2">
      <c r="B11" s="364"/>
      <c r="C11" s="364"/>
      <c r="D11" s="368"/>
      <c r="E11" s="368"/>
      <c r="F11" s="368"/>
      <c r="G11" s="123" t="s">
        <v>30</v>
      </c>
      <c r="H11" s="123" t="s">
        <v>31</v>
      </c>
      <c r="I11" s="353"/>
      <c r="J11" s="124" t="s">
        <v>30</v>
      </c>
      <c r="K11" s="124"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IF(OR(Percurso_Geral!$M13&gt;=5.5%,Percurso_Geral!$M13&lt;=-5.5%),1,0)</f>
        <v>0</v>
      </c>
      <c r="C13" s="161">
        <f>IF(OR(Percurso_Geral!$M13&gt;=5.5%,Percurso_Geral!$M13&lt;=-5.5%),1,0)</f>
        <v>0</v>
      </c>
      <c r="D13" s="135" t="s">
        <v>43</v>
      </c>
      <c r="E13" s="215"/>
      <c r="F13" s="218"/>
      <c r="G13" s="221"/>
      <c r="H13" s="221"/>
      <c r="I13" s="125" t="str">
        <f>IF((Form_B!$C$25&gt;0),(G13+H13)/Form_B!$C$25,"")</f>
        <v/>
      </c>
      <c r="J13" s="224"/>
      <c r="K13" s="224"/>
      <c r="L13" s="225" t="str">
        <f>IF((Form_B!$C$25&gt;0),(J13+K13)/Form_B!$C$25,"")</f>
        <v/>
      </c>
      <c r="M13" s="272">
        <f>IF(OR(Percurso_Geral!$G13&gt;0,Percurso_Geral!$J13&gt;0),L13-I13,0)</f>
        <v>0</v>
      </c>
      <c r="P13" s="128"/>
    </row>
    <row r="14" spans="1:17" ht="13.9" customHeight="1" x14ac:dyDescent="0.2">
      <c r="B14" s="160">
        <f>IF(OR(Percurso_Geral!$M14&gt;=5.5%,Percurso_Geral!$M14&lt;=-5.5%),1,0)</f>
        <v>0</v>
      </c>
      <c r="C14" s="161">
        <f>IF(OR(Percurso_Geral!$M14&gt;=5.5%,Percurso_Geral!$M14&lt;=-5.5%),1,0)</f>
        <v>0</v>
      </c>
      <c r="D14" s="136"/>
      <c r="E14" s="215"/>
      <c r="F14" s="218"/>
      <c r="G14" s="221"/>
      <c r="H14" s="221"/>
      <c r="I14" s="125" t="str">
        <f>IF((Form_B!$C$25&gt;0),(G14+H14)/Form_B!$C$25,"")</f>
        <v/>
      </c>
      <c r="J14" s="224"/>
      <c r="K14" s="224"/>
      <c r="L14" s="225" t="str">
        <f>IF((Form_B!$C$25&gt;0),(J14+K14)/Form_B!$C$25,"")</f>
        <v/>
      </c>
      <c r="M14" s="272">
        <f>IF(OR(Percurso_Geral!$G14&gt;0,Percurso_Geral!$J14&gt;0),L14-I14,0)</f>
        <v>0</v>
      </c>
      <c r="P14" s="128"/>
    </row>
    <row r="15" spans="1:17" ht="13.9" customHeight="1" x14ac:dyDescent="0.2">
      <c r="B15" s="160">
        <f>IF(OR(Percurso_Geral!$M15&gt;=5.5%,Percurso_Geral!$M15&lt;=-5.5%),1,0)</f>
        <v>0</v>
      </c>
      <c r="C15" s="161">
        <f>IF(OR(Percurso_Geral!$M15&gt;=5.5%,Percurso_Geral!$M15&lt;=-5.5%),1,0)</f>
        <v>0</v>
      </c>
      <c r="D15" s="137"/>
      <c r="E15" s="215"/>
      <c r="F15" s="218"/>
      <c r="G15" s="221"/>
      <c r="H15" s="221"/>
      <c r="I15" s="125" t="str">
        <f>IF((Form_B!$C$25&gt;0),(G15+H15)/Form_B!$C$25,"")</f>
        <v/>
      </c>
      <c r="J15" s="224"/>
      <c r="K15" s="224"/>
      <c r="L15" s="225" t="str">
        <f>IF((Form_B!$C$25&gt;0),(J15+K15)/Form_B!$C$25,"")</f>
        <v/>
      </c>
      <c r="M15" s="272">
        <f>IF(OR(Percurso_Geral!$G15&gt;0,Percurso_Geral!$J15&gt;0),L15-I15,0)</f>
        <v>0</v>
      </c>
      <c r="P15" s="128"/>
    </row>
    <row r="16" spans="1:17" ht="13.9" customHeight="1" thickBot="1" x14ac:dyDescent="0.25">
      <c r="B16" s="160">
        <f>IF(OR(Percurso_Geral!$M16&gt;=5.5%,Percurso_Geral!$M16&lt;=-5.5%),1,0)</f>
        <v>0</v>
      </c>
      <c r="C16" s="161">
        <f>IF(OR(Percurso_Geral!$M16&gt;=5.5%,Percurso_Geral!$M16&lt;=-5.5%),1,0)</f>
        <v>0</v>
      </c>
      <c r="D16" s="138"/>
      <c r="E16" s="216"/>
      <c r="F16" s="219"/>
      <c r="G16" s="222"/>
      <c r="H16" s="222"/>
      <c r="I16" s="126" t="str">
        <f>IF((Form_B!$C$25&gt;0),(G16+H16)/Form_B!$C$25,"")</f>
        <v/>
      </c>
      <c r="J16" s="226"/>
      <c r="K16" s="226"/>
      <c r="L16" s="227" t="str">
        <f>IF((Form_B!$C$25&gt;0),(J16+K16)/Form_B!$C$25,"")</f>
        <v/>
      </c>
      <c r="M16" s="272">
        <f>IF(OR(Percurso_Geral!$G16&gt;0,Percurso_Geral!$J16&gt;0),L16-I16,0)</f>
        <v>0</v>
      </c>
      <c r="P16" s="128"/>
    </row>
    <row r="17" spans="1:38" ht="13.9" customHeight="1" x14ac:dyDescent="0.2">
      <c r="B17" s="160">
        <f>IF(OR(Percurso_Geral!$M17&gt;=5.5%,Percurso_Geral!$M17&lt;=-5.5%),1,0)</f>
        <v>0</v>
      </c>
      <c r="C17" s="161">
        <f>IF(OR(Percurso_Geral!$M17&gt;=5.5%,Percurso_Geral!$M17&lt;=-5.5%),1,0)</f>
        <v>0</v>
      </c>
      <c r="D17" s="139" t="s">
        <v>57</v>
      </c>
      <c r="E17" s="217"/>
      <c r="F17" s="220"/>
      <c r="G17" s="223"/>
      <c r="H17" s="223"/>
      <c r="I17" s="127" t="str">
        <f>IF((Form_B!$C$25&gt;0),(G17+H17)/Form_B!$C$25,"")</f>
        <v/>
      </c>
      <c r="J17" s="228"/>
      <c r="K17" s="228"/>
      <c r="L17" s="229" t="str">
        <f>IF((Form_B!$C$25&gt;0),(J17+K17)/Form_B!$C$25,"")</f>
        <v/>
      </c>
      <c r="M17" s="272">
        <f>IF(OR(Percurso_Geral!$G17&gt;0,Percurso_Geral!$J17&gt;0),L17-I17,0)</f>
        <v>0</v>
      </c>
      <c r="P17" s="128"/>
    </row>
    <row r="18" spans="1:38" ht="13.9" customHeight="1" x14ac:dyDescent="0.2">
      <c r="B18" s="160">
        <f>IF(OR(Percurso_Geral!$M18&gt;=5.5%,Percurso_Geral!$M18&lt;=-5.5%),1,0)</f>
        <v>0</v>
      </c>
      <c r="C18" s="161">
        <f>IF(OR(Percurso_Geral!$M18&gt;=5.5%,Percurso_Geral!$M18&lt;=-5.5%),1,0)</f>
        <v>0</v>
      </c>
      <c r="D18" s="139" t="s">
        <v>44</v>
      </c>
      <c r="E18" s="215"/>
      <c r="F18" s="218"/>
      <c r="G18" s="221"/>
      <c r="H18" s="221"/>
      <c r="I18" s="125" t="str">
        <f>IF((Form_B!$C$25&gt;0),(G18+H18)/Form_B!$C$25,"")</f>
        <v/>
      </c>
      <c r="J18" s="224"/>
      <c r="K18" s="224"/>
      <c r="L18" s="225" t="str">
        <f>IF((Form_B!$C$25&gt;0),(J18+K18)/Form_B!$C$25,"")</f>
        <v/>
      </c>
      <c r="M18" s="272">
        <f>IF(OR(Percurso_Geral!$G18&gt;0,Percurso_Geral!$J18&gt;0),L18-I18,0)</f>
        <v>0</v>
      </c>
      <c r="P18" s="128"/>
    </row>
    <row r="19" spans="1:38" ht="13.9" customHeight="1" x14ac:dyDescent="0.2">
      <c r="B19" s="160">
        <f>IF(OR(Percurso_Geral!$M19&gt;=5.5%,Percurso_Geral!$M19&lt;=-5.5%),1,0)</f>
        <v>0</v>
      </c>
      <c r="C19" s="161">
        <f>IF(OR(Percurso_Geral!$M19&gt;=5.5%,Percurso_Geral!$M19&lt;=-5.5%),1,0)</f>
        <v>0</v>
      </c>
      <c r="D19" s="139" t="s">
        <v>45</v>
      </c>
      <c r="E19" s="215"/>
      <c r="F19" s="218"/>
      <c r="G19" s="221"/>
      <c r="H19" s="221"/>
      <c r="I19" s="125" t="str">
        <f>IF((Form_B!$C$25&gt;0),(G19+H19)/Form_B!$C$25,"")</f>
        <v/>
      </c>
      <c r="J19" s="224"/>
      <c r="K19" s="224"/>
      <c r="L19" s="225" t="str">
        <f>IF((Form_B!$C$25&gt;0),(J19+K19)/Form_B!$C$25,"")</f>
        <v/>
      </c>
      <c r="M19" s="272">
        <f>IF(OR(Percurso_Geral!$G19&gt;0,Percurso_Geral!$J19&gt;0),L19-I19,0)</f>
        <v>0</v>
      </c>
      <c r="P19" s="128"/>
    </row>
    <row r="20" spans="1:38" ht="13.9" customHeight="1" x14ac:dyDescent="0.2">
      <c r="B20" s="160">
        <f>IF(OR(Percurso_Geral!$M20&gt;=5.5%,Percurso_Geral!$M20&lt;=-5.5%),1,0)</f>
        <v>0</v>
      </c>
      <c r="C20" s="161">
        <f>IF(OR(Percurso_Geral!$M20&gt;=5.5%,Percurso_Geral!$M20&lt;=-5.5%),1,0)</f>
        <v>0</v>
      </c>
      <c r="D20" s="139"/>
      <c r="E20" s="215"/>
      <c r="F20" s="218"/>
      <c r="G20" s="221"/>
      <c r="H20" s="221"/>
      <c r="I20" s="125" t="str">
        <f>IF((Form_B!$C$25&gt;0),(G20+H20)/Form_B!$C$25,"")</f>
        <v/>
      </c>
      <c r="J20" s="224"/>
      <c r="K20" s="224"/>
      <c r="L20" s="225" t="str">
        <f>IF((Form_B!$C$25&gt;0),(J20+K20)/Form_B!$C$25,"")</f>
        <v/>
      </c>
      <c r="M20" s="272">
        <f>IF(OR(Percurso_Geral!$G20&gt;0,Percurso_Geral!$J20&gt;0),L20-I20,0)</f>
        <v>0</v>
      </c>
      <c r="P20" s="128"/>
    </row>
    <row r="21" spans="1:38" ht="13.9" customHeight="1" x14ac:dyDescent="0.2">
      <c r="B21" s="160">
        <f>IF(OR(Percurso_Geral!$M21&gt;=5.5%,Percurso_Geral!$M21&lt;=-5.5%),1,0)</f>
        <v>0</v>
      </c>
      <c r="C21" s="161">
        <f>IF(OR(Percurso_Geral!$M21&gt;=5.5%,Percurso_Geral!$M21&lt;=-5.5%),1,0)</f>
        <v>0</v>
      </c>
      <c r="D21" s="139"/>
      <c r="E21" s="215"/>
      <c r="F21" s="218"/>
      <c r="G21" s="221"/>
      <c r="H21" s="221"/>
      <c r="I21" s="125" t="str">
        <f>IF((Form_B!$C$25&gt;0),(G21+H21)/Form_B!$C$25,"")</f>
        <v/>
      </c>
      <c r="J21" s="224"/>
      <c r="K21" s="224"/>
      <c r="L21" s="225" t="str">
        <f>IF((Form_B!$C$25&gt;0),(J21+K21)/Form_B!$C$25,"")</f>
        <v/>
      </c>
      <c r="M21" s="272">
        <f>IF(OR(Percurso_Geral!$G21&gt;0,Percurso_Geral!$J21&gt;0),L21-I21,0)</f>
        <v>0</v>
      </c>
      <c r="P21" s="128"/>
    </row>
    <row r="22" spans="1:38" ht="13.9" customHeight="1" x14ac:dyDescent="0.2">
      <c r="B22" s="160">
        <f>IF(OR(Percurso_Geral!$M22&gt;=5.5%,Percurso_Geral!$M22&lt;=-5.5%),1,0)</f>
        <v>0</v>
      </c>
      <c r="C22" s="161">
        <f>IF(OR(Percurso_Geral!$M22&gt;=5.5%,Percurso_Geral!$M22&lt;=-5.5%),1,0)</f>
        <v>0</v>
      </c>
      <c r="D22" s="139"/>
      <c r="E22" s="215"/>
      <c r="F22" s="218"/>
      <c r="G22" s="221"/>
      <c r="H22" s="221"/>
      <c r="I22" s="125" t="str">
        <f>IF((Form_B!$C$25&gt;0),(G22+H22)/Form_B!$C$25,"")</f>
        <v/>
      </c>
      <c r="J22" s="224"/>
      <c r="K22" s="224"/>
      <c r="L22" s="225" t="str">
        <f>IF((Form_B!$C$25&gt;0),(J22+K22)/Form_B!$C$25,"")</f>
        <v/>
      </c>
      <c r="M22" s="272">
        <f>IF(OR(Percurso_Geral!$G22&gt;0,Percurso_Geral!$J22&gt;0),L22-I22,0)</f>
        <v>0</v>
      </c>
      <c r="P22" s="128"/>
      <c r="R22" s="143"/>
    </row>
    <row r="23" spans="1:38" ht="13.9" customHeight="1" x14ac:dyDescent="0.2">
      <c r="B23" s="160">
        <f>IF(OR(Percurso_Geral!$M23&gt;=5.5%,Percurso_Geral!$M23&lt;=-5.5%),1,0)</f>
        <v>0</v>
      </c>
      <c r="C23" s="161">
        <f>IF(OR(Percurso_Geral!$M23&gt;=5.5%,Percurso_Geral!$M23&lt;=-5.5%),1,0)</f>
        <v>0</v>
      </c>
      <c r="D23" s="139"/>
      <c r="E23" s="215"/>
      <c r="F23" s="218"/>
      <c r="G23" s="221"/>
      <c r="H23" s="221"/>
      <c r="I23" s="125" t="str">
        <f>IF((Form_B!$C$25&gt;0),(G23+H23)/Form_B!$C$25,"")</f>
        <v/>
      </c>
      <c r="J23" s="224"/>
      <c r="K23" s="224"/>
      <c r="L23" s="225" t="str">
        <f>IF((Form_B!$C$25&gt;0),(J23+K23)/Form_B!$C$25,"")</f>
        <v/>
      </c>
      <c r="M23" s="272">
        <f>IF(OR(Percurso_Geral!$G23&gt;0,Percurso_Geral!$J23&gt;0),L23-I23,0)</f>
        <v>0</v>
      </c>
      <c r="P23" s="128"/>
    </row>
    <row r="24" spans="1:38" ht="13.9" customHeight="1" x14ac:dyDescent="0.2">
      <c r="B24" s="160">
        <f>IF(OR(Percurso_Geral!$M24&gt;=5.5%,Percurso_Geral!$M24&lt;=-5.5%),1,0)</f>
        <v>0</v>
      </c>
      <c r="C24" s="161">
        <f>IF(OR(Percurso_Geral!$M24&gt;=5.5%,Percurso_Geral!$M24&lt;=-5.5%),1,0)</f>
        <v>0</v>
      </c>
      <c r="D24" s="139"/>
      <c r="E24" s="215"/>
      <c r="F24" s="218"/>
      <c r="G24" s="221"/>
      <c r="H24" s="221"/>
      <c r="I24" s="125" t="str">
        <f>IF((Form_B!$C$25&gt;0),(G24+H24)/Form_B!$C$25,"")</f>
        <v/>
      </c>
      <c r="J24" s="224"/>
      <c r="K24" s="224"/>
      <c r="L24" s="225" t="str">
        <f>IF((Form_B!$C$25&gt;0),(J24+K24)/Form_B!$C$25,"")</f>
        <v/>
      </c>
      <c r="M24" s="272">
        <f>IF(OR(Percurso_Geral!$G24&gt;0,Percurso_Geral!$J24&gt;0),L24-I24,0)</f>
        <v>0</v>
      </c>
      <c r="P24" s="128"/>
    </row>
    <row r="25" spans="1:38" ht="13.9" customHeight="1" x14ac:dyDescent="0.2">
      <c r="B25" s="160">
        <f>IF(OR(Percurso_Geral!$M25&gt;=5.5%,Percurso_Geral!$M25&lt;=-5.5%),1,0)</f>
        <v>0</v>
      </c>
      <c r="C25" s="161">
        <f>IF(OR(Percurso_Geral!$M25&gt;=5.5%,Percurso_Geral!$M25&lt;=-5.5%),1,0)</f>
        <v>0</v>
      </c>
      <c r="D25" s="139"/>
      <c r="E25" s="215"/>
      <c r="F25" s="218"/>
      <c r="G25" s="221"/>
      <c r="H25" s="221"/>
      <c r="I25" s="125" t="str">
        <f>IF((Form_B!$C$25&gt;0),(G25+H25)/Form_B!$C$25,"")</f>
        <v/>
      </c>
      <c r="J25" s="224"/>
      <c r="K25" s="224"/>
      <c r="L25" s="225" t="str">
        <f>IF((Form_B!$C$25&gt;0),(J25+K25)/Form_B!$C$25,"")</f>
        <v/>
      </c>
      <c r="M25" s="272">
        <f>IF(OR(Percurso_Geral!$G25&gt;0,Percurso_Geral!$J25&gt;0),L25-I25,0)</f>
        <v>0</v>
      </c>
      <c r="P25" s="128"/>
    </row>
    <row r="26" spans="1:38" ht="13.9" customHeight="1" x14ac:dyDescent="0.2">
      <c r="B26" s="160">
        <f>IF(OR(Percurso_Geral!$M26&gt;=5.5%,Percurso_Geral!$M26&lt;=-5.5%),1,0)</f>
        <v>0</v>
      </c>
      <c r="C26" s="161">
        <f>IF(OR(Percurso_Geral!$M26&gt;=5.5%,Percurso_Geral!$M26&lt;=-5.5%),1,0)</f>
        <v>0</v>
      </c>
      <c r="D26" s="139"/>
      <c r="E26" s="215"/>
      <c r="F26" s="218"/>
      <c r="G26" s="221"/>
      <c r="H26" s="221"/>
      <c r="I26" s="125" t="str">
        <f>IF((Form_B!$C$25&gt;0),(G26+H26)/Form_B!$C$25,"")</f>
        <v/>
      </c>
      <c r="J26" s="224"/>
      <c r="K26" s="224"/>
      <c r="L26" s="225" t="str">
        <f>IF((Form_B!$C$25&gt;0),(J26+K26)/Form_B!$C$25,"")</f>
        <v/>
      </c>
      <c r="M26" s="272">
        <f>IF(OR(Percurso_Geral!$G26&gt;0,Percurso_Geral!$J26&gt;0),L26-I26,0)</f>
        <v>0</v>
      </c>
      <c r="P26" s="128"/>
    </row>
    <row r="27" spans="1:38" ht="13.9" customHeight="1" x14ac:dyDescent="0.2">
      <c r="B27" s="162">
        <f>IF(OR(Percurso_Geral!$M27&gt;=5.5%,Percurso_Geral!$M27&lt;=-5.5%),1,0)</f>
        <v>0</v>
      </c>
      <c r="C27" s="161">
        <f>IF(OR(Percurso_Geral!$M27&gt;=5.5%,Percurso_Geral!$M27&lt;=-5.5%),1,0)</f>
        <v>0</v>
      </c>
      <c r="D27" s="139"/>
      <c r="E27" s="215"/>
      <c r="F27" s="218"/>
      <c r="G27" s="221"/>
      <c r="H27" s="221"/>
      <c r="I27" s="125" t="str">
        <f>IF((Form_B!$C$25&gt;0),(G27+H27)/Form_B!$C$25,"")</f>
        <v/>
      </c>
      <c r="J27" s="230"/>
      <c r="K27" s="230"/>
      <c r="L27" s="225" t="str">
        <f>IF((Form_B!$C$25&gt;0),(J27+K27)/Form_B!$C$25,"")</f>
        <v/>
      </c>
      <c r="M27" s="272">
        <f>IF(OR(Percurso_Geral!$G27&gt;0,Percurso_Geral!$J27&gt;0),L27-I27,0)</f>
        <v>0</v>
      </c>
      <c r="P27" s="128"/>
      <c r="Q27" s="143"/>
      <c r="R27" s="143"/>
    </row>
    <row r="28" spans="1:38" ht="13.9" customHeight="1" x14ac:dyDescent="0.2">
      <c r="A28" s="166"/>
      <c r="B28" s="164"/>
      <c r="C28" s="164"/>
      <c r="D28" s="118"/>
      <c r="E28" s="344" t="s">
        <v>46</v>
      </c>
      <c r="F28" s="344"/>
      <c r="G28" s="92">
        <f>SUBTOTAL(109,Percurso_Geral!$G$13:$G$27)</f>
        <v>0</v>
      </c>
      <c r="H28" s="92">
        <f>SUBTOTAL(109,Percurso_Geral!$H$13:$H$27)</f>
        <v>0</v>
      </c>
      <c r="I28" s="119"/>
      <c r="J28" s="214">
        <f>SUBTOTAL(109,Percurso_Geral!$J$13:$J$27)</f>
        <v>0</v>
      </c>
      <c r="K28" s="214">
        <f>SUBTOTAL(109,Percurso_Geral!$K$13:$K$27)</f>
        <v>0</v>
      </c>
      <c r="L28" s="231"/>
      <c r="P28" s="128"/>
    </row>
    <row r="29" spans="1:38" ht="13.9" customHeight="1" x14ac:dyDescent="0.2">
      <c r="A29" s="166"/>
      <c r="B29" s="164"/>
      <c r="C29" s="164"/>
      <c r="D29" s="118"/>
      <c r="E29" s="344" t="s">
        <v>47</v>
      </c>
      <c r="F29" s="344"/>
      <c r="G29" s="345">
        <f>G28+H28</f>
        <v>0</v>
      </c>
      <c r="H29" s="346"/>
      <c r="I29" s="120"/>
      <c r="J29" s="347">
        <f>J28+K28</f>
        <v>0</v>
      </c>
      <c r="K29" s="347"/>
      <c r="L29" s="121"/>
      <c r="P29" s="128"/>
    </row>
    <row r="30" spans="1:38" ht="13.9" customHeight="1" x14ac:dyDescent="0.2">
      <c r="A30" s="167"/>
      <c r="B30" s="155"/>
      <c r="C30" s="168"/>
      <c r="E30" s="149"/>
      <c r="F30" s="149"/>
      <c r="G30" s="149"/>
      <c r="H30" s="149"/>
      <c r="I30" s="149"/>
      <c r="J30" s="149"/>
      <c r="K30" s="149"/>
      <c r="L30" s="149"/>
      <c r="M30" s="149"/>
      <c r="N30" s="149"/>
      <c r="O30" s="149"/>
      <c r="P30" s="149"/>
      <c r="Q30" s="149"/>
      <c r="R30" s="149"/>
      <c r="S30" s="149"/>
      <c r="T30" s="149"/>
      <c r="U30" s="274"/>
      <c r="V30" s="2"/>
      <c r="W30" s="149"/>
      <c r="X30" s="149"/>
      <c r="Y30" s="149"/>
      <c r="Z30" s="149"/>
      <c r="AA30" s="149"/>
      <c r="AB30" s="149"/>
      <c r="AC30" s="149"/>
      <c r="AD30" s="149"/>
      <c r="AE30" s="149"/>
      <c r="AF30" s="149"/>
      <c r="AG30" s="149"/>
      <c r="AH30" s="149"/>
      <c r="AI30" s="149"/>
      <c r="AJ30" s="149"/>
      <c r="AK30" s="149"/>
      <c r="AL30" s="149"/>
    </row>
    <row r="31" spans="1:38" ht="25.15" customHeight="1" x14ac:dyDescent="0.2">
      <c r="D31" s="372" t="s">
        <v>323</v>
      </c>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row>
    <row r="32" spans="1:38" ht="21" customHeight="1" x14ac:dyDescent="0.2">
      <c r="A32" s="167"/>
      <c r="B32" s="155"/>
      <c r="C32" s="168"/>
      <c r="D32" s="343" t="s">
        <v>24</v>
      </c>
      <c r="E32" s="343"/>
      <c r="F32" s="343"/>
      <c r="G32" s="343"/>
      <c r="H32" s="343"/>
      <c r="I32" s="343"/>
      <c r="J32" s="343"/>
      <c r="K32" s="343"/>
      <c r="L32" s="343"/>
      <c r="M32" s="343"/>
      <c r="N32" s="343"/>
      <c r="O32" s="343"/>
      <c r="P32" s="343"/>
      <c r="Q32" s="343"/>
      <c r="R32" s="343"/>
      <c r="S32" s="343"/>
      <c r="T32" s="343"/>
      <c r="U32" s="274"/>
      <c r="V32" s="343" t="s">
        <v>24</v>
      </c>
      <c r="W32" s="343"/>
      <c r="X32" s="343"/>
      <c r="Y32" s="343"/>
      <c r="Z32" s="343"/>
      <c r="AA32" s="343"/>
      <c r="AB32" s="343"/>
      <c r="AC32" s="343"/>
      <c r="AD32" s="343"/>
      <c r="AE32" s="343"/>
      <c r="AF32" s="343"/>
      <c r="AG32" s="343"/>
      <c r="AH32" s="343"/>
      <c r="AI32" s="343"/>
      <c r="AJ32" s="343"/>
      <c r="AK32" s="343"/>
      <c r="AL32" s="343"/>
    </row>
    <row r="33" spans="1:38" ht="19.5" customHeight="1" x14ac:dyDescent="0.2">
      <c r="A33" s="167"/>
      <c r="B33" s="155"/>
      <c r="C33" s="168"/>
      <c r="D33" s="370" t="str">
        <f>E5</f>
        <v>Percurso Geral</v>
      </c>
      <c r="E33" s="370"/>
      <c r="F33" s="370"/>
      <c r="G33" s="370"/>
      <c r="H33" s="370"/>
      <c r="I33" s="370"/>
      <c r="J33" s="370"/>
      <c r="K33" s="370"/>
      <c r="L33" s="370"/>
      <c r="M33" s="370"/>
      <c r="N33" s="370"/>
      <c r="O33" s="370"/>
      <c r="P33" s="370"/>
      <c r="Q33" s="370"/>
      <c r="R33" s="370"/>
      <c r="S33" s="370"/>
      <c r="T33" s="371"/>
      <c r="U33" s="274"/>
      <c r="V33" s="341" t="str">
        <f>E6</f>
        <v>Percurso Geral</v>
      </c>
      <c r="W33" s="341"/>
      <c r="X33" s="341"/>
      <c r="Y33" s="341"/>
      <c r="Z33" s="341"/>
      <c r="AA33" s="341"/>
      <c r="AB33" s="341"/>
      <c r="AC33" s="341"/>
      <c r="AD33" s="341"/>
      <c r="AE33" s="341"/>
      <c r="AF33" s="341"/>
      <c r="AG33" s="341"/>
      <c r="AH33" s="341"/>
      <c r="AI33" s="341"/>
      <c r="AJ33" s="341"/>
      <c r="AK33" s="341"/>
      <c r="AL33" s="342"/>
    </row>
    <row r="34" spans="1:38" ht="13.9" customHeight="1" thickBot="1" x14ac:dyDescent="0.25">
      <c r="A34" s="167"/>
      <c r="B34" s="155"/>
      <c r="C34" s="168"/>
      <c r="D34" s="149"/>
      <c r="E34" s="149"/>
      <c r="F34" s="417"/>
      <c r="G34" s="149"/>
      <c r="H34" s="149"/>
      <c r="I34" s="149"/>
      <c r="J34" s="149"/>
      <c r="K34" s="149"/>
      <c r="L34" s="149"/>
      <c r="M34" s="149"/>
      <c r="N34" s="149"/>
      <c r="O34" s="149"/>
      <c r="P34" s="149"/>
      <c r="Q34" s="149"/>
      <c r="R34" s="149"/>
      <c r="S34" s="149"/>
      <c r="T34" s="149"/>
      <c r="U34" s="274"/>
      <c r="V34" s="2"/>
      <c r="W34" s="149"/>
      <c r="X34" s="149"/>
      <c r="Y34" s="149"/>
      <c r="Z34" s="149"/>
      <c r="AA34" s="149"/>
      <c r="AB34" s="149"/>
      <c r="AC34" s="149"/>
      <c r="AD34" s="149"/>
      <c r="AE34" s="149"/>
      <c r="AF34" s="149"/>
      <c r="AG34" s="149"/>
      <c r="AH34" s="149"/>
      <c r="AI34" s="149"/>
      <c r="AJ34" s="149"/>
      <c r="AK34" s="149"/>
      <c r="AL34" s="149"/>
    </row>
    <row r="35" spans="1:38" ht="15.95" customHeight="1" x14ac:dyDescent="0.2">
      <c r="A35" s="167"/>
      <c r="B35" s="155"/>
      <c r="C35" s="168"/>
      <c r="D35" s="418" t="s">
        <v>384</v>
      </c>
      <c r="E35" s="418"/>
      <c r="F35" s="430" t="e">
        <f>((G36/G35)-1)</f>
        <v>#DIV/0!</v>
      </c>
      <c r="G35" s="428">
        <f>R75</f>
        <v>0</v>
      </c>
      <c r="H35" s="420" t="s">
        <v>385</v>
      </c>
      <c r="I35" s="421"/>
      <c r="J35" s="422"/>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thickBot="1" x14ac:dyDescent="0.25">
      <c r="A36" s="167"/>
      <c r="B36" s="155"/>
      <c r="C36" s="168"/>
      <c r="D36" s="419"/>
      <c r="E36" s="419"/>
      <c r="F36" s="431"/>
      <c r="G36" s="429">
        <f>AJ75</f>
        <v>0</v>
      </c>
      <c r="H36" s="423" t="s">
        <v>386</v>
      </c>
      <c r="I36" s="424"/>
      <c r="J36" s="425"/>
      <c r="M36" s="122"/>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24" customHeight="1" x14ac:dyDescent="0.2">
      <c r="A37" s="427" t="s">
        <v>387</v>
      </c>
      <c r="B37" s="155"/>
      <c r="C37" s="168"/>
      <c r="D37" s="432" t="str">
        <f>IF(ISERROR(F35),"",IF(OR(Form_A!$I$70="a)",ISBLANK(Form_A!$I$70))*OR(F35&gt;=15.5%,F35&lt;=-15.5%),$A$37,""))</f>
        <v/>
      </c>
      <c r="E37" s="432"/>
      <c r="F37" s="432"/>
      <c r="G37" s="432"/>
      <c r="H37" s="432"/>
      <c r="I37" s="432"/>
      <c r="J37" s="432"/>
      <c r="K37" s="432"/>
      <c r="L37" s="432"/>
      <c r="M37" s="432"/>
      <c r="N37" s="432"/>
      <c r="O37" s="432"/>
      <c r="P37" s="432"/>
      <c r="Q37" s="432"/>
      <c r="R37" s="432"/>
      <c r="S37" s="432"/>
      <c r="T37" s="432"/>
      <c r="U37" s="407"/>
      <c r="V37" s="2"/>
      <c r="W37" s="149"/>
      <c r="X37" s="149"/>
      <c r="Y37" s="149"/>
      <c r="Z37" s="149"/>
      <c r="AA37" s="149"/>
      <c r="AB37" s="149"/>
      <c r="AC37" s="149"/>
      <c r="AD37" s="149"/>
      <c r="AE37" s="149"/>
      <c r="AF37" s="149"/>
      <c r="AG37" s="149"/>
      <c r="AH37" s="149"/>
      <c r="AI37" s="149"/>
      <c r="AJ37" s="149"/>
      <c r="AK37" s="149"/>
      <c r="AL37" s="149"/>
    </row>
    <row r="38" spans="1:38" s="399" customFormat="1" ht="13.9" customHeight="1" x14ac:dyDescent="0.2">
      <c r="A38" s="382"/>
      <c r="B38" s="383"/>
      <c r="C38" s="384"/>
      <c r="D38" s="339" t="s">
        <v>64</v>
      </c>
      <c r="E38" s="385" t="s">
        <v>335</v>
      </c>
      <c r="F38" s="339" t="s">
        <v>330</v>
      </c>
      <c r="G38" s="386" t="s">
        <v>331</v>
      </c>
      <c r="H38" s="385" t="s">
        <v>64</v>
      </c>
      <c r="I38" s="387" t="s">
        <v>332</v>
      </c>
      <c r="J38" s="388" t="s">
        <v>333</v>
      </c>
      <c r="K38" s="389"/>
      <c r="L38" s="389"/>
      <c r="M38" s="389"/>
      <c r="N38" s="389"/>
      <c r="O38" s="389"/>
      <c r="P38" s="389"/>
      <c r="Q38" s="390"/>
      <c r="R38" s="391" t="s">
        <v>56</v>
      </c>
      <c r="S38" s="385" t="s">
        <v>29</v>
      </c>
      <c r="T38" s="385" t="s">
        <v>334</v>
      </c>
      <c r="U38" s="274"/>
      <c r="V38" s="392" t="s">
        <v>392</v>
      </c>
      <c r="W38" s="410" t="s">
        <v>335</v>
      </c>
      <c r="X38" s="392" t="s">
        <v>330</v>
      </c>
      <c r="Y38" s="392" t="s">
        <v>331</v>
      </c>
      <c r="Z38" s="393" t="s">
        <v>64</v>
      </c>
      <c r="AA38" s="394" t="s">
        <v>332</v>
      </c>
      <c r="AB38" s="395" t="s">
        <v>333</v>
      </c>
      <c r="AC38" s="396"/>
      <c r="AD38" s="396"/>
      <c r="AE38" s="396"/>
      <c r="AF38" s="396"/>
      <c r="AG38" s="396"/>
      <c r="AH38" s="396"/>
      <c r="AI38" s="397"/>
      <c r="AJ38" s="398" t="s">
        <v>56</v>
      </c>
      <c r="AK38" s="393" t="s">
        <v>29</v>
      </c>
      <c r="AL38" s="393" t="s">
        <v>334</v>
      </c>
    </row>
    <row r="39" spans="1:38" s="399" customFormat="1" ht="28.5" customHeight="1" x14ac:dyDescent="0.2">
      <c r="A39" s="382"/>
      <c r="B39" s="383"/>
      <c r="C39" s="384"/>
      <c r="D39" s="340"/>
      <c r="E39" s="400"/>
      <c r="F39" s="340"/>
      <c r="G39" s="400"/>
      <c r="H39" s="400"/>
      <c r="I39" s="401"/>
      <c r="J39" s="30" t="s">
        <v>48</v>
      </c>
      <c r="K39" s="30" t="s">
        <v>49</v>
      </c>
      <c r="L39" s="30" t="s">
        <v>50</v>
      </c>
      <c r="M39" s="30" t="s">
        <v>51</v>
      </c>
      <c r="N39" s="30" t="s">
        <v>52</v>
      </c>
      <c r="O39" s="30" t="s">
        <v>53</v>
      </c>
      <c r="P39" s="30" t="s">
        <v>54</v>
      </c>
      <c r="Q39" s="30" t="s">
        <v>55</v>
      </c>
      <c r="R39" s="402"/>
      <c r="S39" s="400"/>
      <c r="T39" s="400"/>
      <c r="U39" s="274"/>
      <c r="V39" s="404"/>
      <c r="W39" s="411"/>
      <c r="X39" s="403"/>
      <c r="Y39" s="403"/>
      <c r="Z39" s="403"/>
      <c r="AA39" s="405"/>
      <c r="AB39" s="150" t="s">
        <v>48</v>
      </c>
      <c r="AC39" s="150" t="s">
        <v>49</v>
      </c>
      <c r="AD39" s="150" t="s">
        <v>50</v>
      </c>
      <c r="AE39" s="150" t="s">
        <v>51</v>
      </c>
      <c r="AF39" s="150" t="s">
        <v>52</v>
      </c>
      <c r="AG39" s="150" t="s">
        <v>53</v>
      </c>
      <c r="AH39" s="150" t="s">
        <v>54</v>
      </c>
      <c r="AI39" s="150" t="s">
        <v>55</v>
      </c>
      <c r="AJ39" s="406"/>
      <c r="AK39" s="403"/>
      <c r="AL39" s="403"/>
    </row>
    <row r="40" spans="1:38" ht="14.1" customHeight="1" x14ac:dyDescent="0.2">
      <c r="D40" s="408" t="s">
        <v>392</v>
      </c>
      <c r="E40" s="234"/>
      <c r="F40" s="234"/>
      <c r="G40" s="234"/>
      <c r="H40" s="234"/>
      <c r="I40" s="234"/>
      <c r="J40" s="234"/>
      <c r="K40" s="234"/>
      <c r="L40" s="234"/>
      <c r="M40" s="234"/>
      <c r="N40" s="234"/>
      <c r="O40" s="234"/>
      <c r="P40" s="234"/>
      <c r="Q40" s="234"/>
      <c r="R40" s="233">
        <f>SUM(J40:Q40)</f>
        <v>0</v>
      </c>
      <c r="S40" s="234"/>
      <c r="T40" s="234"/>
      <c r="U40" s="274"/>
      <c r="V40" s="408" t="s">
        <v>392</v>
      </c>
      <c r="W40" s="234"/>
      <c r="X40" s="234"/>
      <c r="Y40" s="234"/>
      <c r="Z40" s="234"/>
      <c r="AA40" s="234"/>
      <c r="AB40" s="234"/>
      <c r="AC40" s="234"/>
      <c r="AD40" s="234"/>
      <c r="AE40" s="234"/>
      <c r="AF40" s="234"/>
      <c r="AG40" s="234"/>
      <c r="AH40" s="234"/>
      <c r="AI40" s="234"/>
      <c r="AJ40" s="233">
        <f>SUM(AB40:AI40)</f>
        <v>0</v>
      </c>
      <c r="AK40" s="234"/>
      <c r="AL40" s="234"/>
    </row>
    <row r="41" spans="1:38" ht="14.1" customHeight="1" x14ac:dyDescent="0.2">
      <c r="D41" s="408" t="s">
        <v>392</v>
      </c>
      <c r="E41" s="234"/>
      <c r="F41" s="234"/>
      <c r="G41" s="234"/>
      <c r="H41" s="234"/>
      <c r="I41" s="234"/>
      <c r="J41" s="234"/>
      <c r="K41" s="234"/>
      <c r="L41" s="234"/>
      <c r="M41" s="234"/>
      <c r="N41" s="234"/>
      <c r="O41" s="234"/>
      <c r="P41" s="234"/>
      <c r="Q41" s="234"/>
      <c r="R41" s="233">
        <f t="shared" ref="R41:R74" si="0">SUM(J41:Q41)</f>
        <v>0</v>
      </c>
      <c r="S41" s="234"/>
      <c r="T41" s="234"/>
      <c r="U41" s="274"/>
      <c r="V41" s="408" t="s">
        <v>392</v>
      </c>
      <c r="W41" s="234"/>
      <c r="X41" s="234"/>
      <c r="Y41" s="234"/>
      <c r="Z41" s="234"/>
      <c r="AA41" s="234"/>
      <c r="AB41" s="234"/>
      <c r="AC41" s="234"/>
      <c r="AD41" s="234"/>
      <c r="AE41" s="234"/>
      <c r="AF41" s="234"/>
      <c r="AG41" s="234"/>
      <c r="AH41" s="234"/>
      <c r="AI41" s="234"/>
      <c r="AJ41" s="233">
        <f t="shared" ref="AJ41:AJ74" si="1">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si="0"/>
        <v>0</v>
      </c>
      <c r="S42" s="234"/>
      <c r="T42" s="234"/>
      <c r="U42" s="274"/>
      <c r="V42" s="408" t="s">
        <v>392</v>
      </c>
      <c r="W42" s="234"/>
      <c r="X42" s="234"/>
      <c r="Y42" s="234"/>
      <c r="Z42" s="234"/>
      <c r="AA42" s="234"/>
      <c r="AB42" s="234"/>
      <c r="AC42" s="234"/>
      <c r="AD42" s="234"/>
      <c r="AE42" s="234"/>
      <c r="AF42" s="234"/>
      <c r="AG42" s="234"/>
      <c r="AH42" s="234"/>
      <c r="AI42" s="234"/>
      <c r="AJ42" s="233">
        <f t="shared" si="1"/>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9.899999999999999" customHeight="1" x14ac:dyDescent="0.2">
      <c r="A75" s="167"/>
      <c r="B75" s="155"/>
      <c r="C75" s="377"/>
      <c r="D75" s="409"/>
      <c r="E75" s="412"/>
      <c r="F75" s="412"/>
      <c r="G75" s="412"/>
      <c r="H75" s="412"/>
      <c r="I75" s="412"/>
      <c r="J75" s="412"/>
      <c r="K75" s="412"/>
      <c r="L75" s="412"/>
      <c r="M75" s="412"/>
      <c r="N75" s="412"/>
      <c r="O75" s="412"/>
      <c r="P75" s="412"/>
      <c r="Q75" s="413"/>
      <c r="R75" s="33">
        <f>SUM(R40:R74)</f>
        <v>0</v>
      </c>
      <c r="S75" s="33">
        <f>SUM(S40:S74)</f>
        <v>0</v>
      </c>
      <c r="T75" s="31"/>
      <c r="U75" s="274"/>
      <c r="V75" s="414"/>
      <c r="W75" s="414"/>
      <c r="X75" s="415"/>
      <c r="Y75" s="415"/>
      <c r="Z75" s="416"/>
      <c r="AA75" s="32"/>
      <c r="AB75" s="32"/>
      <c r="AC75" s="32"/>
      <c r="AD75" s="32"/>
      <c r="AE75" s="32"/>
      <c r="AF75" s="32"/>
      <c r="AG75" s="32"/>
      <c r="AH75" s="32"/>
      <c r="AI75" s="381"/>
      <c r="AJ75" s="381">
        <f>SUM(AJ40:AJ74)</f>
        <v>0</v>
      </c>
      <c r="AK75" s="34">
        <f>SUM(AK40:AK74)</f>
        <v>0</v>
      </c>
      <c r="AL75" s="32"/>
    </row>
    <row r="76" spans="1:38" ht="5.0999999999999996" customHeight="1" x14ac:dyDescent="0.2">
      <c r="A76" s="167"/>
      <c r="B76" s="155"/>
      <c r="C76" s="168"/>
      <c r="E76" s="149"/>
      <c r="F76" s="149"/>
      <c r="G76" s="149"/>
      <c r="H76" s="149"/>
      <c r="I76" s="149"/>
      <c r="J76" s="149"/>
      <c r="K76" s="149"/>
      <c r="L76" s="149"/>
      <c r="M76" s="149"/>
      <c r="N76" s="149"/>
      <c r="O76" s="149"/>
      <c r="P76" s="149"/>
      <c r="Q76" s="149"/>
      <c r="R76" s="149"/>
      <c r="S76" s="149"/>
      <c r="T76" s="149"/>
      <c r="U76" s="274"/>
      <c r="V76" s="2"/>
      <c r="W76" s="149"/>
      <c r="X76" s="149"/>
      <c r="Y76" s="149"/>
      <c r="Z76" s="149"/>
      <c r="AA76" s="149"/>
      <c r="AB76" s="149"/>
      <c r="AC76" s="149"/>
      <c r="AD76" s="149"/>
      <c r="AE76" s="149"/>
      <c r="AF76" s="149"/>
      <c r="AG76" s="149"/>
      <c r="AH76" s="149"/>
      <c r="AI76" s="149"/>
      <c r="AJ76" s="149"/>
      <c r="AK76" s="149"/>
      <c r="AL76" s="149"/>
    </row>
    <row r="77" spans="1:38" s="399" customFormat="1" ht="13.9" customHeight="1" x14ac:dyDescent="0.2">
      <c r="A77" s="382"/>
      <c r="B77" s="383"/>
      <c r="C77" s="384"/>
      <c r="D77" s="339" t="s">
        <v>394</v>
      </c>
      <c r="E77" s="385" t="s">
        <v>391</v>
      </c>
      <c r="F77" s="339" t="s">
        <v>330</v>
      </c>
      <c r="G77" s="386" t="s">
        <v>331</v>
      </c>
      <c r="H77" s="385" t="s">
        <v>64</v>
      </c>
      <c r="I77" s="386" t="s">
        <v>332</v>
      </c>
      <c r="J77" s="388" t="s">
        <v>395</v>
      </c>
      <c r="K77" s="389"/>
      <c r="L77" s="389"/>
      <c r="M77" s="389"/>
      <c r="N77" s="389"/>
      <c r="O77" s="389"/>
      <c r="P77" s="389"/>
      <c r="Q77" s="390"/>
      <c r="R77" s="391" t="s">
        <v>56</v>
      </c>
      <c r="S77" s="386" t="s">
        <v>398</v>
      </c>
      <c r="T77" s="385" t="s">
        <v>334</v>
      </c>
      <c r="U77" s="274"/>
      <c r="V77" s="392" t="s">
        <v>399</v>
      </c>
      <c r="W77" s="410" t="s">
        <v>391</v>
      </c>
      <c r="X77" s="392" t="s">
        <v>330</v>
      </c>
      <c r="Y77" s="392" t="s">
        <v>331</v>
      </c>
      <c r="Z77" s="393" t="s">
        <v>64</v>
      </c>
      <c r="AA77" s="394" t="s">
        <v>332</v>
      </c>
      <c r="AB77" s="395" t="s">
        <v>395</v>
      </c>
      <c r="AC77" s="396"/>
      <c r="AD77" s="396"/>
      <c r="AE77" s="396"/>
      <c r="AF77" s="396"/>
      <c r="AG77" s="396"/>
      <c r="AH77" s="396"/>
      <c r="AI77" s="397"/>
      <c r="AJ77" s="398" t="s">
        <v>56</v>
      </c>
      <c r="AK77" s="392" t="s">
        <v>398</v>
      </c>
      <c r="AL77" s="393" t="s">
        <v>334</v>
      </c>
    </row>
    <row r="78" spans="1:38" s="399" customFormat="1" ht="28.5" customHeight="1" x14ac:dyDescent="0.2">
      <c r="A78" s="382"/>
      <c r="B78" s="383"/>
      <c r="C78" s="384"/>
      <c r="D78" s="340"/>
      <c r="E78" s="400"/>
      <c r="F78" s="340"/>
      <c r="G78" s="400"/>
      <c r="H78" s="400"/>
      <c r="I78" s="426"/>
      <c r="J78" s="30" t="s">
        <v>48</v>
      </c>
      <c r="K78" s="30" t="s">
        <v>49</v>
      </c>
      <c r="L78" s="30" t="s">
        <v>50</v>
      </c>
      <c r="M78" s="30" t="s">
        <v>51</v>
      </c>
      <c r="N78" s="30" t="s">
        <v>52</v>
      </c>
      <c r="O78" s="30" t="s">
        <v>53</v>
      </c>
      <c r="P78" s="30" t="s">
        <v>54</v>
      </c>
      <c r="Q78" s="30" t="s">
        <v>55</v>
      </c>
      <c r="R78" s="402"/>
      <c r="S78" s="400"/>
      <c r="T78" s="400"/>
      <c r="U78" s="274"/>
      <c r="V78" s="404"/>
      <c r="W78" s="411"/>
      <c r="X78" s="403"/>
      <c r="Y78" s="403"/>
      <c r="Z78" s="403"/>
      <c r="AA78" s="405"/>
      <c r="AB78" s="150" t="s">
        <v>48</v>
      </c>
      <c r="AC78" s="150" t="s">
        <v>49</v>
      </c>
      <c r="AD78" s="150" t="s">
        <v>50</v>
      </c>
      <c r="AE78" s="150" t="s">
        <v>51</v>
      </c>
      <c r="AF78" s="150" t="s">
        <v>52</v>
      </c>
      <c r="AG78" s="150" t="s">
        <v>53</v>
      </c>
      <c r="AH78" s="150" t="s">
        <v>54</v>
      </c>
      <c r="AI78" s="150" t="s">
        <v>55</v>
      </c>
      <c r="AJ78" s="406"/>
      <c r="AK78" s="403"/>
      <c r="AL78" s="403"/>
    </row>
    <row r="79" spans="1:38" ht="14.1" customHeight="1" x14ac:dyDescent="0.2">
      <c r="D79" s="232"/>
      <c r="E79" s="234"/>
      <c r="F79" s="234"/>
      <c r="G79" s="234"/>
      <c r="H79" s="234"/>
      <c r="I79" s="234"/>
      <c r="J79" s="234"/>
      <c r="K79" s="234"/>
      <c r="L79" s="234"/>
      <c r="M79" s="234"/>
      <c r="N79" s="234"/>
      <c r="O79" s="234"/>
      <c r="P79" s="234"/>
      <c r="Q79" s="234"/>
      <c r="R79" s="233">
        <f>SUM(J79:Q79)</f>
        <v>0</v>
      </c>
      <c r="S79" s="234"/>
      <c r="T79" s="234"/>
      <c r="U79" s="274"/>
      <c r="V79" s="234"/>
      <c r="W79" s="234"/>
      <c r="X79" s="234"/>
      <c r="Y79" s="234"/>
      <c r="Z79" s="234"/>
      <c r="AA79" s="234"/>
      <c r="AB79" s="234"/>
      <c r="AC79" s="234"/>
      <c r="AD79" s="234"/>
      <c r="AE79" s="234"/>
      <c r="AF79" s="234"/>
      <c r="AG79" s="234"/>
      <c r="AH79" s="234"/>
      <c r="AI79" s="234"/>
      <c r="AJ79" s="233">
        <f>SUM(AB79:AI79)</f>
        <v>0</v>
      </c>
      <c r="AK79" s="234"/>
      <c r="AL79" s="234"/>
    </row>
    <row r="80" spans="1:38" ht="14.1" customHeight="1" x14ac:dyDescent="0.2">
      <c r="D80" s="232"/>
      <c r="E80" s="234"/>
      <c r="F80" s="234"/>
      <c r="G80" s="234"/>
      <c r="H80" s="234"/>
      <c r="I80" s="234"/>
      <c r="J80" s="234"/>
      <c r="K80" s="234"/>
      <c r="L80" s="234"/>
      <c r="M80" s="234"/>
      <c r="N80" s="234"/>
      <c r="O80" s="234"/>
      <c r="P80" s="234"/>
      <c r="Q80" s="234"/>
      <c r="R80" s="233">
        <f t="shared" ref="R80:R103" si="2">SUM(J80:Q80)</f>
        <v>0</v>
      </c>
      <c r="S80" s="234"/>
      <c r="T80" s="234"/>
      <c r="U80" s="274"/>
      <c r="V80" s="234"/>
      <c r="W80" s="234"/>
      <c r="X80" s="234"/>
      <c r="Y80" s="234"/>
      <c r="Z80" s="234"/>
      <c r="AA80" s="234"/>
      <c r="AB80" s="234"/>
      <c r="AC80" s="234"/>
      <c r="AD80" s="234"/>
      <c r="AE80" s="234"/>
      <c r="AF80" s="234"/>
      <c r="AG80" s="234"/>
      <c r="AH80" s="234"/>
      <c r="AI80" s="234"/>
      <c r="AJ80" s="233">
        <f t="shared" ref="AJ80:AJ103" si="3">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SUM(J81:Q81)</f>
        <v>0</v>
      </c>
      <c r="S81" s="234"/>
      <c r="T81" s="234"/>
      <c r="U81" s="274"/>
      <c r="V81" s="234"/>
      <c r="W81" s="234"/>
      <c r="X81" s="234"/>
      <c r="Y81" s="234"/>
      <c r="Z81" s="234"/>
      <c r="AA81" s="234"/>
      <c r="AB81" s="234"/>
      <c r="AC81" s="234"/>
      <c r="AD81" s="234"/>
      <c r="AE81" s="234"/>
      <c r="AF81" s="234"/>
      <c r="AG81" s="234"/>
      <c r="AH81" s="234"/>
      <c r="AI81" s="234"/>
      <c r="AJ81" s="233">
        <f t="shared" si="3"/>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SUM(AB101:AI101)</f>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SUM(J102:Q102)</f>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9.899999999999999" customHeight="1" x14ac:dyDescent="0.2">
      <c r="A104" s="167"/>
      <c r="B104" s="155"/>
      <c r="C104" s="377"/>
      <c r="D104" s="378"/>
      <c r="E104" s="379"/>
      <c r="F104" s="379"/>
      <c r="G104" s="379"/>
      <c r="H104" s="380"/>
      <c r="I104" s="31"/>
      <c r="J104" s="31"/>
      <c r="K104" s="31"/>
      <c r="L104" s="31"/>
      <c r="M104" s="31"/>
      <c r="N104" s="31"/>
      <c r="O104" s="31"/>
      <c r="P104" s="31"/>
      <c r="Q104" s="31"/>
      <c r="R104" s="33">
        <f>SUM(R79:R103)</f>
        <v>0</v>
      </c>
      <c r="S104" s="33">
        <f>SUM(S79:S103)</f>
        <v>0</v>
      </c>
      <c r="T104" s="31"/>
      <c r="U104" s="274"/>
      <c r="V104" s="414"/>
      <c r="W104" s="414"/>
      <c r="X104" s="415"/>
      <c r="Y104" s="415"/>
      <c r="Z104" s="416"/>
      <c r="AA104" s="32"/>
      <c r="AB104" s="32"/>
      <c r="AC104" s="32"/>
      <c r="AD104" s="32"/>
      <c r="AE104" s="32"/>
      <c r="AF104" s="32"/>
      <c r="AG104" s="32"/>
      <c r="AH104" s="32"/>
      <c r="AI104" s="381"/>
      <c r="AJ104" s="381">
        <f>SUM(AJ79:AJ103)</f>
        <v>0</v>
      </c>
      <c r="AK104" s="34">
        <f>SUM(AK79:AK103)</f>
        <v>0</v>
      </c>
      <c r="AL104" s="32"/>
    </row>
    <row r="105" spans="1:38" s="152" customFormat="1" ht="13.15" customHeight="1" x14ac:dyDescent="0.2">
      <c r="A105" s="167"/>
      <c r="B105" s="155"/>
      <c r="C105" s="169"/>
      <c r="D105" s="172" t="s">
        <v>337</v>
      </c>
      <c r="F105" s="153"/>
      <c r="G105" s="153"/>
      <c r="H105" s="154"/>
      <c r="I105" s="151"/>
      <c r="J105" s="154"/>
      <c r="K105" s="154"/>
      <c r="L105" s="154"/>
      <c r="M105" s="153"/>
      <c r="N105" s="151"/>
      <c r="O105" s="151"/>
      <c r="P105" s="151"/>
      <c r="Q105" s="151"/>
      <c r="R105" s="151"/>
      <c r="S105" s="151"/>
      <c r="T105" s="151"/>
      <c r="U105" s="274"/>
      <c r="V105" s="172" t="s">
        <v>337</v>
      </c>
      <c r="W105" s="153"/>
      <c r="X105" s="153"/>
      <c r="Y105" s="154"/>
      <c r="Z105" s="151"/>
      <c r="AA105" s="154"/>
      <c r="AB105" s="154"/>
      <c r="AC105" s="154"/>
      <c r="AD105" s="153"/>
      <c r="AE105" s="151"/>
      <c r="AF105" s="151"/>
      <c r="AG105" s="151"/>
      <c r="AH105" s="151"/>
      <c r="AI105" s="151"/>
      <c r="AJ105" s="151"/>
      <c r="AK105" s="151"/>
    </row>
    <row r="106" spans="1:38" s="152" customFormat="1" ht="13.15" customHeight="1" x14ac:dyDescent="0.2">
      <c r="A106" s="167"/>
      <c r="B106" s="155"/>
      <c r="C106" s="169"/>
      <c r="D106" s="172" t="s">
        <v>396</v>
      </c>
      <c r="F106" s="153"/>
      <c r="G106" s="153"/>
      <c r="H106" s="154"/>
      <c r="I106" s="151"/>
      <c r="J106" s="154"/>
      <c r="K106" s="154"/>
      <c r="L106" s="154"/>
      <c r="M106" s="153"/>
      <c r="N106" s="151"/>
      <c r="O106" s="151"/>
      <c r="P106" s="151"/>
      <c r="Q106" s="151"/>
      <c r="R106" s="151"/>
      <c r="S106" s="151"/>
      <c r="T106" s="151"/>
      <c r="U106" s="151"/>
      <c r="V106" s="172" t="s">
        <v>396</v>
      </c>
      <c r="W106" s="153"/>
      <c r="X106" s="153"/>
      <c r="Y106" s="154"/>
      <c r="Z106" s="151"/>
      <c r="AA106" s="154"/>
      <c r="AB106" s="154"/>
      <c r="AC106" s="154"/>
      <c r="AD106" s="153"/>
      <c r="AE106" s="151"/>
      <c r="AF106" s="151"/>
      <c r="AG106" s="151"/>
      <c r="AH106" s="151"/>
      <c r="AI106" s="151"/>
      <c r="AJ106" s="151"/>
      <c r="AK106" s="151"/>
    </row>
    <row r="107" spans="1:38" s="152" customFormat="1" ht="13.5" customHeight="1" x14ac:dyDescent="0.2">
      <c r="A107" s="167"/>
      <c r="B107" s="155"/>
      <c r="C107" s="169"/>
      <c r="D107" s="172" t="s">
        <v>397</v>
      </c>
      <c r="F107" s="153"/>
      <c r="G107" s="153"/>
      <c r="H107" s="154"/>
      <c r="I107" s="151"/>
      <c r="J107" s="154"/>
      <c r="K107" s="154"/>
      <c r="L107" s="154"/>
      <c r="M107" s="153"/>
      <c r="N107" s="151"/>
      <c r="O107" s="151"/>
      <c r="P107" s="151"/>
      <c r="Q107" s="151"/>
      <c r="R107" s="151"/>
      <c r="S107" s="151"/>
      <c r="T107" s="151"/>
      <c r="U107" s="151"/>
      <c r="V107" s="172" t="s">
        <v>397</v>
      </c>
      <c r="W107" s="153"/>
      <c r="X107" s="153"/>
      <c r="Y107" s="154"/>
      <c r="Z107" s="151"/>
      <c r="AA107" s="154"/>
      <c r="AB107" s="154"/>
      <c r="AC107" s="154"/>
      <c r="AD107" s="153"/>
      <c r="AE107" s="151"/>
      <c r="AF107" s="151"/>
      <c r="AG107" s="151"/>
      <c r="AH107" s="151"/>
      <c r="AI107" s="151"/>
      <c r="AJ107" s="151"/>
      <c r="AK107" s="151"/>
    </row>
    <row r="108" spans="1:38" ht="19.899999999999999" customHeight="1" x14ac:dyDescent="0.2">
      <c r="A108" s="265"/>
      <c r="B108" s="262"/>
      <c r="C108" s="267"/>
      <c r="F108" s="3"/>
      <c r="G108" s="3"/>
      <c r="H108" s="3"/>
      <c r="I108" s="3"/>
      <c r="J108" s="3"/>
      <c r="K108" s="3"/>
      <c r="L108" s="3"/>
      <c r="M108" s="3"/>
      <c r="N108" s="3"/>
      <c r="O108" s="3"/>
      <c r="P108" s="3"/>
      <c r="Q108" s="3"/>
      <c r="R108" s="3"/>
      <c r="S108" s="3"/>
      <c r="T108" s="3"/>
      <c r="U108" s="3"/>
      <c r="V108" s="5"/>
      <c r="W108" s="4"/>
      <c r="X108" s="3"/>
      <c r="Y108" s="3"/>
      <c r="Z108" s="3"/>
      <c r="AA108" s="3"/>
      <c r="AB108" s="3"/>
      <c r="AC108" s="3"/>
      <c r="AD108" s="3"/>
      <c r="AE108" s="3"/>
      <c r="AF108" s="3"/>
      <c r="AG108" s="3"/>
      <c r="AH108" s="3"/>
      <c r="AI108" s="3"/>
      <c r="AJ108" s="3"/>
      <c r="AK108" s="3"/>
      <c r="AL108" s="3"/>
    </row>
    <row r="109" spans="1:38" s="253" customFormat="1" ht="15" customHeight="1" x14ac:dyDescent="0.2">
      <c r="A109" s="268"/>
      <c r="B109" s="269"/>
      <c r="C109" s="270"/>
      <c r="E109" s="122"/>
      <c r="F109" s="122"/>
      <c r="G109" s="122"/>
      <c r="H109" s="122"/>
      <c r="I109" s="122"/>
      <c r="J109" s="122"/>
      <c r="K109" s="122"/>
      <c r="L109" s="122"/>
      <c r="M109" s="122"/>
      <c r="N109" s="122"/>
      <c r="O109" s="122"/>
      <c r="P109" s="122"/>
      <c r="Q109" s="122"/>
      <c r="R109" s="122"/>
      <c r="S109" s="122"/>
      <c r="T109" s="256"/>
      <c r="U109" s="256"/>
      <c r="V109" s="255"/>
      <c r="W109" s="254"/>
      <c r="X109" s="256"/>
      <c r="Y109" s="256"/>
      <c r="Z109" s="256"/>
      <c r="AA109" s="256"/>
      <c r="AB109" s="256"/>
      <c r="AC109" s="256"/>
      <c r="AD109" s="256"/>
      <c r="AE109" s="256"/>
      <c r="AF109" s="256"/>
      <c r="AG109" s="256"/>
      <c r="AH109" s="256"/>
      <c r="AI109" s="256"/>
      <c r="AJ109" s="256"/>
      <c r="AK109" s="256"/>
      <c r="AL109" s="256"/>
    </row>
    <row r="110" spans="1:38" s="253" customFormat="1" ht="15" customHeight="1" x14ac:dyDescent="0.2">
      <c r="A110" s="268"/>
      <c r="B110" s="269"/>
      <c r="C110" s="269"/>
      <c r="D110" s="122"/>
      <c r="E110" s="122"/>
      <c r="F110" s="122"/>
      <c r="G110" s="122"/>
      <c r="H110" s="122"/>
      <c r="I110" s="122"/>
      <c r="J110" s="122"/>
      <c r="K110" s="122"/>
      <c r="L110" s="122"/>
      <c r="M110" s="122"/>
      <c r="N110" s="122"/>
      <c r="O110" s="122"/>
      <c r="P110" s="122"/>
      <c r="Q110" s="122"/>
      <c r="R110" s="122"/>
      <c r="S110" s="122"/>
      <c r="T110" s="256"/>
      <c r="U110" s="256"/>
      <c r="V110" s="255"/>
      <c r="W110" s="256"/>
      <c r="X110" s="256"/>
      <c r="Y110" s="256"/>
      <c r="Z110" s="256"/>
      <c r="AA110" s="256"/>
      <c r="AB110" s="256"/>
      <c r="AC110" s="256"/>
      <c r="AD110" s="256"/>
      <c r="AE110" s="256"/>
      <c r="AF110" s="256"/>
      <c r="AG110" s="256"/>
      <c r="AH110" s="256"/>
      <c r="AI110" s="256"/>
      <c r="AJ110" s="256"/>
      <c r="AK110" s="256"/>
      <c r="AL110" s="256"/>
    </row>
    <row r="111" spans="1:38" s="253" customFormat="1" ht="19.899999999999999" customHeight="1" x14ac:dyDescent="0.2">
      <c r="A111" s="268"/>
      <c r="B111" s="269"/>
      <c r="C111" s="269"/>
      <c r="E111" s="122"/>
      <c r="F111" s="122"/>
      <c r="G111" s="122"/>
      <c r="H111" s="122"/>
      <c r="I111" s="122"/>
      <c r="J111" s="122"/>
      <c r="K111" s="122"/>
      <c r="L111" s="122"/>
      <c r="M111" s="122"/>
      <c r="N111" s="122"/>
      <c r="O111" s="122"/>
      <c r="P111" s="122"/>
      <c r="Q111" s="122"/>
      <c r="R111" s="122"/>
      <c r="S111" s="122"/>
    </row>
    <row r="112" spans="1:38" s="253" customFormat="1" ht="19.899999999999999" customHeight="1" x14ac:dyDescent="0.2">
      <c r="A112" s="261" t="s">
        <v>387</v>
      </c>
      <c r="B112" s="269"/>
      <c r="C112" s="269"/>
      <c r="E112" s="122"/>
      <c r="F112" s="122"/>
      <c r="G112" s="122"/>
      <c r="H112" s="122"/>
      <c r="I112" s="122"/>
      <c r="J112" s="122"/>
      <c r="K112" s="122"/>
      <c r="L112" s="122"/>
      <c r="M112" s="122"/>
      <c r="N112" s="122"/>
      <c r="O112" s="122"/>
      <c r="P112" s="122"/>
      <c r="Q112" s="122"/>
      <c r="R112" s="122"/>
      <c r="S112" s="122"/>
    </row>
    <row r="113" spans="1:15" ht="24.75" customHeight="1" x14ac:dyDescent="0.2">
      <c r="A113" s="265"/>
      <c r="B113" s="262"/>
      <c r="C113" s="262"/>
      <c r="M113" s="122"/>
      <c r="N113" s="122"/>
      <c r="O113" s="122"/>
    </row>
  </sheetData>
  <mergeCells count="74">
    <mergeCell ref="H35:J35"/>
    <mergeCell ref="H36:J36"/>
    <mergeCell ref="D37:T37"/>
    <mergeCell ref="AB77:AI77"/>
    <mergeCell ref="AJ77:AJ78"/>
    <mergeCell ref="AK77:AK78"/>
    <mergeCell ref="AL77:AL78"/>
    <mergeCell ref="W77:W78"/>
    <mergeCell ref="X77:X78"/>
    <mergeCell ref="Y77:Y78"/>
    <mergeCell ref="Z77:Z78"/>
    <mergeCell ref="AA77:AA78"/>
    <mergeCell ref="D77:D78"/>
    <mergeCell ref="E77:E78"/>
    <mergeCell ref="F77:F78"/>
    <mergeCell ref="G77:G78"/>
    <mergeCell ref="H77:H78"/>
    <mergeCell ref="AK38:AK39"/>
    <mergeCell ref="AL38:AL39"/>
    <mergeCell ref="E75:Q75"/>
    <mergeCell ref="V38:V39"/>
    <mergeCell ref="I77:I78"/>
    <mergeCell ref="J77:Q77"/>
    <mergeCell ref="R77:R78"/>
    <mergeCell ref="S77:S78"/>
    <mergeCell ref="T77:T78"/>
    <mergeCell ref="V77:V78"/>
    <mergeCell ref="Y38:Y39"/>
    <mergeCell ref="Z38:Z39"/>
    <mergeCell ref="AA38:AA39"/>
    <mergeCell ref="AB38:AI38"/>
    <mergeCell ref="AJ38:AJ39"/>
    <mergeCell ref="E38:E39"/>
    <mergeCell ref="F38:F39"/>
    <mergeCell ref="G38:G39"/>
    <mergeCell ref="H38:H39"/>
    <mergeCell ref="I38:I39"/>
    <mergeCell ref="J38:Q38"/>
    <mergeCell ref="R38:R39"/>
    <mergeCell ref="S38:S39"/>
    <mergeCell ref="T38:T39"/>
    <mergeCell ref="W38:W39"/>
    <mergeCell ref="X38:X39"/>
    <mergeCell ref="M9:M11"/>
    <mergeCell ref="D9:E11"/>
    <mergeCell ref="F9:F11"/>
    <mergeCell ref="D33:T33"/>
    <mergeCell ref="D31:AK31"/>
    <mergeCell ref="E28:F28"/>
    <mergeCell ref="D1:L1"/>
    <mergeCell ref="D2:L2"/>
    <mergeCell ref="D3:L3"/>
    <mergeCell ref="B9:B11"/>
    <mergeCell ref="C9:C11"/>
    <mergeCell ref="G9:I9"/>
    <mergeCell ref="J9:L9"/>
    <mergeCell ref="E29:F29"/>
    <mergeCell ref="G29:H29"/>
    <mergeCell ref="J29:K29"/>
    <mergeCell ref="E5:L5"/>
    <mergeCell ref="E4:K4"/>
    <mergeCell ref="G10:H10"/>
    <mergeCell ref="I10:I11"/>
    <mergeCell ref="J10:K10"/>
    <mergeCell ref="L10:L11"/>
    <mergeCell ref="E7:L7"/>
    <mergeCell ref="E8:L8"/>
    <mergeCell ref="E6:L6"/>
    <mergeCell ref="D38:D39"/>
    <mergeCell ref="V33:AL33"/>
    <mergeCell ref="V32:AL32"/>
    <mergeCell ref="D32:T32"/>
    <mergeCell ref="F35:F36"/>
    <mergeCell ref="D35:E36"/>
  </mergeCells>
  <phoneticPr fontId="108" type="noConversion"/>
  <dataValidations xWindow="85" yWindow="609" count="3">
    <dataValidation allowBlank="1" showErrorMessage="1" promptTitle="Atenção" sqref="E13:H27 J13:K27" xr:uid="{00000000-0002-0000-0400-000001000000}"/>
    <dataValidation allowBlank="1" showInputMessage="1" showErrorMessage="1" promptTitle="Atenção" prompt="Esta célula contém fórmulas e é preenchida automaticamente." sqref="I13:I27 E7:E8 J28:K28 G28:H28 P9 P10:Q10 A7:C7 L13:M27 B13:C27 AA104 I104:I107 R104:S107 AK104 R75:S76 AK75:AK76 AA75:AA76 D37" xr:uid="{00000000-0002-0000-0400-000002000000}"/>
    <dataValidation allowBlank="1" showInputMessage="1" showErrorMessage="1" promptTitle="Atenção" prompt="Esta célula contém fórmulas e pode ser preenchida automaticamente. Em qualquer cópia, tem de ser introduzido manualmente." sqref="V77:W77 E38 V38:W38 E77 D33 V33:V37" xr:uid="{5817F572-8969-42BE-96B3-5BB858C2CA87}"/>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B4FE7-FD85-41D4-A54B-83DC8B2A9C49}">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7109375" style="122" customWidth="1"/>
    <col min="5" max="5" width="54.7109375" style="122" customWidth="1"/>
    <col min="6" max="6" width="10.5703125" style="122" customWidth="1"/>
    <col min="7" max="7" width="11.28515625" style="122" customWidth="1"/>
    <col min="8" max="8" width="10.28515625" style="122" customWidth="1"/>
    <col min="9" max="9" width="11.28515625" style="122" customWidth="1"/>
    <col min="10" max="10" width="10.85546875" style="122" customWidth="1"/>
    <col min="11" max="11" width="9.28515625" style="122" customWidth="1"/>
    <col min="12" max="12" width="12.7109375" style="122" customWidth="1"/>
    <col min="13" max="13" width="10.710937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Form_B!C35</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IF(OR(Percurso_1!$M13&gt;=5.5%,Percurso_1!$M13&lt;=-5.5%),1,0)</f>
        <v>0</v>
      </c>
      <c r="C13" s="161">
        <f>IF(OR(Percurso_1!$M13&gt;=5.5%,Percurso_1!$M13&lt;=-5.5%),1,0)</f>
        <v>0</v>
      </c>
      <c r="D13" s="135" t="s">
        <v>43</v>
      </c>
      <c r="E13" s="215"/>
      <c r="F13" s="218"/>
      <c r="G13" s="221"/>
      <c r="H13" s="221"/>
      <c r="I13" s="125" t="str">
        <f>IF((Form_B!$C$25&gt;0),(G13+H13)/Form_B!$C$25,"")</f>
        <v/>
      </c>
      <c r="J13" s="224"/>
      <c r="K13" s="224"/>
      <c r="L13" s="225" t="str">
        <f>IF((Form_B!$C$25&gt;0),(J13+K13)/Form_B!$C$25,"")</f>
        <v/>
      </c>
      <c r="M13" s="272">
        <f>IF(OR(Percurso_1!$G13&gt;0,Percurso_1!$J13&gt;0),L13-I13,0)</f>
        <v>0</v>
      </c>
      <c r="P13" s="128"/>
    </row>
    <row r="14" spans="1:17" ht="13.9" customHeight="1" x14ac:dyDescent="0.2">
      <c r="B14" s="160">
        <f>IF(OR(Percurso_1!$M14&gt;=5.5%,Percurso_1!$M14&lt;=-5.5%),1,0)</f>
        <v>0</v>
      </c>
      <c r="C14" s="161">
        <f>IF(OR(Percurso_1!$M14&gt;=5.5%,Percurso_1!$M14&lt;=-5.5%),1,0)</f>
        <v>0</v>
      </c>
      <c r="D14" s="136"/>
      <c r="E14" s="215"/>
      <c r="F14" s="218"/>
      <c r="G14" s="221"/>
      <c r="H14" s="221"/>
      <c r="I14" s="125" t="str">
        <f>IF((Form_B!$C$25&gt;0),(G14+H14)/Form_B!$C$25,"")</f>
        <v/>
      </c>
      <c r="J14" s="224"/>
      <c r="K14" s="224"/>
      <c r="L14" s="225" t="str">
        <f>IF((Form_B!$C$25&gt;0),(J14+K14)/Form_B!$C$25,"")</f>
        <v/>
      </c>
      <c r="M14" s="272">
        <f>IF(OR(Percurso_1!$G14&gt;0,Percurso_1!$J14&gt;0),L14-I14,0)</f>
        <v>0</v>
      </c>
      <c r="P14" s="128"/>
    </row>
    <row r="15" spans="1:17" ht="13.9" customHeight="1" x14ac:dyDescent="0.2">
      <c r="B15" s="160">
        <f>IF(OR(Percurso_1!$M15&gt;=5.5%,Percurso_1!$M15&lt;=-5.5%),1,0)</f>
        <v>0</v>
      </c>
      <c r="C15" s="161">
        <f>IF(OR(Percurso_1!$M15&gt;=5.5%,Percurso_1!$M15&lt;=-5.5%),1,0)</f>
        <v>0</v>
      </c>
      <c r="D15" s="137"/>
      <c r="E15" s="215"/>
      <c r="F15" s="218"/>
      <c r="G15" s="221"/>
      <c r="H15" s="221"/>
      <c r="I15" s="125" t="str">
        <f>IF((Form_B!$C$25&gt;0),(G15+H15)/Form_B!$C$25,"")</f>
        <v/>
      </c>
      <c r="J15" s="224"/>
      <c r="K15" s="224"/>
      <c r="L15" s="225" t="str">
        <f>IF((Form_B!$C$25&gt;0),(J15+K15)/Form_B!$C$25,"")</f>
        <v/>
      </c>
      <c r="M15" s="272">
        <f>IF(OR(Percurso_1!$G15&gt;0,Percurso_1!$J15&gt;0),L15-I15,0)</f>
        <v>0</v>
      </c>
      <c r="P15" s="128"/>
    </row>
    <row r="16" spans="1:17" ht="13.9" customHeight="1" thickBot="1" x14ac:dyDescent="0.25">
      <c r="B16" s="160">
        <f>IF(OR(Percurso_1!$M16&gt;=5.5%,Percurso_1!$M16&lt;=-5.5%),1,0)</f>
        <v>0</v>
      </c>
      <c r="C16" s="161">
        <f>IF(OR(Percurso_1!$M16&gt;=5.5%,Percurso_1!$M16&lt;=-5.5%),1,0)</f>
        <v>0</v>
      </c>
      <c r="D16" s="138"/>
      <c r="E16" s="216"/>
      <c r="F16" s="219"/>
      <c r="G16" s="222"/>
      <c r="H16" s="222"/>
      <c r="I16" s="126" t="str">
        <f>IF((Form_B!$C$25&gt;0),(G16+H16)/Form_B!$C$25,"")</f>
        <v/>
      </c>
      <c r="J16" s="226"/>
      <c r="K16" s="226"/>
      <c r="L16" s="227" t="str">
        <f>IF((Form_B!$C$25&gt;0),(J16+K16)/Form_B!$C$25,"")</f>
        <v/>
      </c>
      <c r="M16" s="272">
        <f>IF(OR(Percurso_1!$G16&gt;0,Percurso_1!$J16&gt;0),L16-I16,0)</f>
        <v>0</v>
      </c>
      <c r="P16" s="128"/>
    </row>
    <row r="17" spans="1:38" ht="13.9" customHeight="1" x14ac:dyDescent="0.2">
      <c r="B17" s="160">
        <f>IF(OR(Percurso_1!$M17&gt;=5.5%,Percurso_1!$M17&lt;=-5.5%),1,0)</f>
        <v>0</v>
      </c>
      <c r="C17" s="161">
        <f>IF(OR(Percurso_1!$M17&gt;=5.5%,Percurso_1!$M17&lt;=-5.5%),1,0)</f>
        <v>0</v>
      </c>
      <c r="D17" s="139" t="s">
        <v>57</v>
      </c>
      <c r="E17" s="217"/>
      <c r="F17" s="220"/>
      <c r="G17" s="223"/>
      <c r="H17" s="223"/>
      <c r="I17" s="127" t="str">
        <f>IF((Form_B!$C$25&gt;0),(G17+H17)/Form_B!$C$25,"")</f>
        <v/>
      </c>
      <c r="J17" s="228"/>
      <c r="K17" s="228"/>
      <c r="L17" s="229" t="str">
        <f>IF((Form_B!$C$25&gt;0),(J17+K17)/Form_B!$C$25,"")</f>
        <v/>
      </c>
      <c r="M17" s="272">
        <f>IF(OR(Percurso_1!$G17&gt;0,Percurso_1!$J17&gt;0),L17-I17,0)</f>
        <v>0</v>
      </c>
      <c r="P17" s="128"/>
    </row>
    <row r="18" spans="1:38" ht="13.9" customHeight="1" x14ac:dyDescent="0.2">
      <c r="B18" s="160">
        <f>IF(OR(Percurso_1!$M18&gt;=5.5%,Percurso_1!$M18&lt;=-5.5%),1,0)</f>
        <v>0</v>
      </c>
      <c r="C18" s="161">
        <f>IF(OR(Percurso_1!$M18&gt;=5.5%,Percurso_1!$M18&lt;=-5.5%),1,0)</f>
        <v>0</v>
      </c>
      <c r="D18" s="139" t="s">
        <v>44</v>
      </c>
      <c r="E18" s="215"/>
      <c r="F18" s="218"/>
      <c r="G18" s="221"/>
      <c r="H18" s="221"/>
      <c r="I18" s="125" t="str">
        <f>IF((Form_B!$C$25&gt;0),(G18+H18)/Form_B!$C$25,"")</f>
        <v/>
      </c>
      <c r="J18" s="224"/>
      <c r="K18" s="224"/>
      <c r="L18" s="225" t="str">
        <f>IF((Form_B!$C$25&gt;0),(J18+K18)/Form_B!$C$25,"")</f>
        <v/>
      </c>
      <c r="M18" s="272">
        <f>IF(OR(Percurso_1!$G18&gt;0,Percurso_1!$J18&gt;0),L18-I18,0)</f>
        <v>0</v>
      </c>
      <c r="P18" s="128"/>
    </row>
    <row r="19" spans="1:38" ht="13.9" customHeight="1" x14ac:dyDescent="0.2">
      <c r="B19" s="160">
        <f>IF(OR(Percurso_1!$M19&gt;=5.5%,Percurso_1!$M19&lt;=-5.5%),1,0)</f>
        <v>0</v>
      </c>
      <c r="C19" s="161">
        <f>IF(OR(Percurso_1!$M19&gt;=5.5%,Percurso_1!$M19&lt;=-5.5%),1,0)</f>
        <v>0</v>
      </c>
      <c r="D19" s="139" t="s">
        <v>45</v>
      </c>
      <c r="E19" s="215"/>
      <c r="F19" s="218"/>
      <c r="G19" s="221"/>
      <c r="H19" s="221"/>
      <c r="I19" s="125" t="str">
        <f>IF((Form_B!$C$25&gt;0),(G19+H19)/Form_B!$C$25,"")</f>
        <v/>
      </c>
      <c r="J19" s="224"/>
      <c r="K19" s="224"/>
      <c r="L19" s="225" t="str">
        <f>IF((Form_B!$C$25&gt;0),(J19+K19)/Form_B!$C$25,"")</f>
        <v/>
      </c>
      <c r="M19" s="272">
        <f>IF(OR(Percurso_1!$G19&gt;0,Percurso_1!$J19&gt;0),L19-I19,0)</f>
        <v>0</v>
      </c>
      <c r="P19" s="128"/>
    </row>
    <row r="20" spans="1:38" ht="13.9" customHeight="1" x14ac:dyDescent="0.2">
      <c r="B20" s="160">
        <f>IF(OR(Percurso_1!$M20&gt;=5.5%,Percurso_1!$M20&lt;=-5.5%),1,0)</f>
        <v>0</v>
      </c>
      <c r="C20" s="161">
        <f>IF(OR(Percurso_1!$M20&gt;=5.5%,Percurso_1!$M20&lt;=-5.5%),1,0)</f>
        <v>0</v>
      </c>
      <c r="D20" s="139"/>
      <c r="E20" s="215"/>
      <c r="F20" s="218"/>
      <c r="G20" s="221"/>
      <c r="H20" s="221"/>
      <c r="I20" s="125" t="str">
        <f>IF((Form_B!$C$25&gt;0),(G20+H20)/Form_B!$C$25,"")</f>
        <v/>
      </c>
      <c r="J20" s="224"/>
      <c r="K20" s="224"/>
      <c r="L20" s="225" t="str">
        <f>IF((Form_B!$C$25&gt;0),(J20+K20)/Form_B!$C$25,"")</f>
        <v/>
      </c>
      <c r="M20" s="272">
        <f>IF(OR(Percurso_1!$G20&gt;0,Percurso_1!$J20&gt;0),L20-I20,0)</f>
        <v>0</v>
      </c>
      <c r="P20" s="128"/>
    </row>
    <row r="21" spans="1:38" ht="13.9" customHeight="1" x14ac:dyDescent="0.2">
      <c r="B21" s="160">
        <f>IF(OR(Percurso_1!$M21&gt;=5.5%,Percurso_1!$M21&lt;=-5.5%),1,0)</f>
        <v>0</v>
      </c>
      <c r="C21" s="161">
        <f>IF(OR(Percurso_1!$M21&gt;=5.5%,Percurso_1!$M21&lt;=-5.5%),1,0)</f>
        <v>0</v>
      </c>
      <c r="D21" s="139"/>
      <c r="E21" s="215"/>
      <c r="F21" s="218"/>
      <c r="G21" s="221"/>
      <c r="H21" s="221"/>
      <c r="I21" s="125" t="str">
        <f>IF((Form_B!$C$25&gt;0),(G21+H21)/Form_B!$C$25,"")</f>
        <v/>
      </c>
      <c r="J21" s="224"/>
      <c r="K21" s="224"/>
      <c r="L21" s="225" t="str">
        <f>IF((Form_B!$C$25&gt;0),(J21+K21)/Form_B!$C$25,"")</f>
        <v/>
      </c>
      <c r="M21" s="272">
        <f>IF(OR(Percurso_1!$G21&gt;0,Percurso_1!$J21&gt;0),L21-I21,0)</f>
        <v>0</v>
      </c>
      <c r="P21" s="128"/>
    </row>
    <row r="22" spans="1:38" ht="13.9" customHeight="1" x14ac:dyDescent="0.2">
      <c r="B22" s="160">
        <f>IF(OR(Percurso_1!$M22&gt;=5.5%,Percurso_1!$M22&lt;=-5.5%),1,0)</f>
        <v>0</v>
      </c>
      <c r="C22" s="161">
        <f>IF(OR(Percurso_1!$M22&gt;=5.5%,Percurso_1!$M22&lt;=-5.5%),1,0)</f>
        <v>0</v>
      </c>
      <c r="D22" s="139"/>
      <c r="E22" s="215"/>
      <c r="F22" s="218"/>
      <c r="G22" s="221"/>
      <c r="H22" s="221"/>
      <c r="I22" s="125" t="str">
        <f>IF((Form_B!$C$25&gt;0),(G22+H22)/Form_B!$C$25,"")</f>
        <v/>
      </c>
      <c r="J22" s="224"/>
      <c r="K22" s="224"/>
      <c r="L22" s="225" t="str">
        <f>IF((Form_B!$C$25&gt;0),(J22+K22)/Form_B!$C$25,"")</f>
        <v/>
      </c>
      <c r="M22" s="272">
        <f>IF(OR(Percurso_1!$G22&gt;0,Percurso_1!$J22&gt;0),L22-I22,0)</f>
        <v>0</v>
      </c>
      <c r="P22" s="128"/>
      <c r="R22" s="143"/>
    </row>
    <row r="23" spans="1:38" ht="13.9" customHeight="1" x14ac:dyDescent="0.2">
      <c r="B23" s="160">
        <f>IF(OR(Percurso_1!$M23&gt;=5.5%,Percurso_1!$M23&lt;=-5.5%),1,0)</f>
        <v>0</v>
      </c>
      <c r="C23" s="161">
        <f>IF(OR(Percurso_1!$M23&gt;=5.5%,Percurso_1!$M23&lt;=-5.5%),1,0)</f>
        <v>0</v>
      </c>
      <c r="D23" s="139"/>
      <c r="E23" s="215"/>
      <c r="F23" s="218"/>
      <c r="G23" s="221"/>
      <c r="H23" s="221"/>
      <c r="I23" s="125" t="str">
        <f>IF((Form_B!$C$25&gt;0),(G23+H23)/Form_B!$C$25,"")</f>
        <v/>
      </c>
      <c r="J23" s="224"/>
      <c r="K23" s="224"/>
      <c r="L23" s="225" t="str">
        <f>IF((Form_B!$C$25&gt;0),(J23+K23)/Form_B!$C$25,"")</f>
        <v/>
      </c>
      <c r="M23" s="272">
        <f>IF(OR(Percurso_1!$G23&gt;0,Percurso_1!$J23&gt;0),L23-I23,0)</f>
        <v>0</v>
      </c>
      <c r="P23" s="128"/>
    </row>
    <row r="24" spans="1:38" ht="13.9" customHeight="1" x14ac:dyDescent="0.2">
      <c r="B24" s="160">
        <f>IF(OR(Percurso_1!$M24&gt;=5.5%,Percurso_1!$M24&lt;=-5.5%),1,0)</f>
        <v>0</v>
      </c>
      <c r="C24" s="161">
        <f>IF(OR(Percurso_1!$M24&gt;=5.5%,Percurso_1!$M24&lt;=-5.5%),1,0)</f>
        <v>0</v>
      </c>
      <c r="D24" s="139"/>
      <c r="E24" s="215"/>
      <c r="F24" s="218"/>
      <c r="G24" s="221"/>
      <c r="H24" s="221"/>
      <c r="I24" s="125" t="str">
        <f>IF((Form_B!$C$25&gt;0),(G24+H24)/Form_B!$C$25,"")</f>
        <v/>
      </c>
      <c r="J24" s="224"/>
      <c r="K24" s="224"/>
      <c r="L24" s="225" t="str">
        <f>IF((Form_B!$C$25&gt;0),(J24+K24)/Form_B!$C$25,"")</f>
        <v/>
      </c>
      <c r="M24" s="272">
        <f>IF(OR(Percurso_1!$G24&gt;0,Percurso_1!$J24&gt;0),L24-I24,0)</f>
        <v>0</v>
      </c>
      <c r="P24" s="128"/>
    </row>
    <row r="25" spans="1:38" ht="13.9" customHeight="1" x14ac:dyDescent="0.2">
      <c r="B25" s="160">
        <f>IF(OR(Percurso_1!$M25&gt;=5.5%,Percurso_1!$M25&lt;=-5.5%),1,0)</f>
        <v>0</v>
      </c>
      <c r="C25" s="161">
        <f>IF(OR(Percurso_1!$M25&gt;=5.5%,Percurso_1!$M25&lt;=-5.5%),1,0)</f>
        <v>0</v>
      </c>
      <c r="D25" s="139"/>
      <c r="E25" s="215"/>
      <c r="F25" s="218"/>
      <c r="G25" s="221"/>
      <c r="H25" s="221"/>
      <c r="I25" s="125" t="str">
        <f>IF((Form_B!$C$25&gt;0),(G25+H25)/Form_B!$C$25,"")</f>
        <v/>
      </c>
      <c r="J25" s="224"/>
      <c r="K25" s="224"/>
      <c r="L25" s="225" t="str">
        <f>IF((Form_B!$C$25&gt;0),(J25+K25)/Form_B!$C$25,"")</f>
        <v/>
      </c>
      <c r="M25" s="272">
        <f>IF(OR(Percurso_1!$G25&gt;0,Percurso_1!$J25&gt;0),L25-I25,0)</f>
        <v>0</v>
      </c>
      <c r="P25" s="128"/>
    </row>
    <row r="26" spans="1:38" ht="13.9" customHeight="1" x14ac:dyDescent="0.2">
      <c r="B26" s="160">
        <f>IF(OR(Percurso_1!$M26&gt;=5.5%,Percurso_1!$M26&lt;=-5.5%),1,0)</f>
        <v>0</v>
      </c>
      <c r="C26" s="161">
        <f>IF(OR(Percurso_1!$M26&gt;=5.5%,Percurso_1!$M26&lt;=-5.5%),1,0)</f>
        <v>0</v>
      </c>
      <c r="D26" s="139"/>
      <c r="E26" s="215"/>
      <c r="F26" s="218"/>
      <c r="G26" s="221"/>
      <c r="H26" s="221"/>
      <c r="I26" s="125" t="str">
        <f>IF((Form_B!$C$25&gt;0),(G26+H26)/Form_B!$C$25,"")</f>
        <v/>
      </c>
      <c r="J26" s="224"/>
      <c r="K26" s="224"/>
      <c r="L26" s="225" t="str">
        <f>IF((Form_B!$C$25&gt;0),(J26+K26)/Form_B!$C$25,"")</f>
        <v/>
      </c>
      <c r="M26" s="272">
        <f>IF(OR(Percurso_1!$G26&gt;0,Percurso_1!$J26&gt;0),L26-I26,0)</f>
        <v>0</v>
      </c>
      <c r="P26" s="128"/>
    </row>
    <row r="27" spans="1:38" ht="13.9" customHeight="1" x14ac:dyDescent="0.2">
      <c r="B27" s="160">
        <f>IF(OR(Percurso_1!$M27&gt;=5.5%,Percurso_1!$M27&lt;=-5.5%),1,0)</f>
        <v>0</v>
      </c>
      <c r="C27" s="161">
        <f>IF(OR(Percurso_1!$M27&gt;=5.5%,Percurso_1!$M27&lt;=-5.5%),1,0)</f>
        <v>0</v>
      </c>
      <c r="D27" s="139"/>
      <c r="E27" s="215"/>
      <c r="F27" s="218"/>
      <c r="G27" s="221"/>
      <c r="H27" s="221"/>
      <c r="I27" s="125" t="str">
        <f>IF((Form_B!$C$25&gt;0),(G27+H27)/Form_B!$C$25,"")</f>
        <v/>
      </c>
      <c r="J27" s="230"/>
      <c r="K27" s="230"/>
      <c r="L27" s="225" t="str">
        <f>IF((Form_B!$C$25&gt;0),(J27+K27)/Form_B!$C$25,"")</f>
        <v/>
      </c>
      <c r="M27" s="272">
        <f>IF(OR(Percurso_1!$G27&gt;0,Percurso_1!$J27&gt;0),L27-I27,0)</f>
        <v>0</v>
      </c>
      <c r="P27" s="128"/>
      <c r="Q27" s="143"/>
      <c r="R27" s="143"/>
    </row>
    <row r="28" spans="1:38" ht="13.9" customHeight="1" x14ac:dyDescent="0.2">
      <c r="A28" s="163"/>
      <c r="B28" s="164"/>
      <c r="C28" s="164"/>
      <c r="D28" s="118"/>
      <c r="E28" s="344" t="s">
        <v>46</v>
      </c>
      <c r="F28" s="344"/>
      <c r="G28" s="92">
        <f>SUBTOTAL(109,Tabela130[Coluna4])</f>
        <v>0</v>
      </c>
      <c r="H28" s="92">
        <f>SUBTOTAL(109,Tabela130[Coluna5])</f>
        <v>0</v>
      </c>
      <c r="I28" s="119"/>
      <c r="J28" s="257">
        <f>SUBTOTAL(109,Tabela130[Coluna7])</f>
        <v>0</v>
      </c>
      <c r="K28" s="257">
        <f>SUBTOTAL(109,Tabela130[Coluna8])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1"/>
      <c r="N31" s="141"/>
      <c r="O31" s="141"/>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SUM(J82:Q82)</f>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SUM(AB102:AI102)</f>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SUM(J103:Q103)</f>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B78:AI78"/>
    <mergeCell ref="AJ78:AJ79"/>
    <mergeCell ref="AK78:AK79"/>
    <mergeCell ref="AL78:AL79"/>
    <mergeCell ref="D38:T38"/>
    <mergeCell ref="W78:W79"/>
    <mergeCell ref="X78:X79"/>
    <mergeCell ref="Y78:Y79"/>
    <mergeCell ref="Z78:Z79"/>
    <mergeCell ref="AA78:AA79"/>
    <mergeCell ref="J78:Q78"/>
    <mergeCell ref="R78:R79"/>
    <mergeCell ref="S78:S79"/>
    <mergeCell ref="T78:T79"/>
    <mergeCell ref="V78:V79"/>
    <mergeCell ref="E78:E79"/>
    <mergeCell ref="F78:F79"/>
    <mergeCell ref="G78:G79"/>
    <mergeCell ref="H78:H79"/>
    <mergeCell ref="I78:I79"/>
    <mergeCell ref="D36:E37"/>
    <mergeCell ref="H36:J36"/>
    <mergeCell ref="H37:J37"/>
    <mergeCell ref="D39:D40"/>
    <mergeCell ref="E39:E40"/>
    <mergeCell ref="F39:F40"/>
    <mergeCell ref="G39:G40"/>
    <mergeCell ref="H39:H40"/>
    <mergeCell ref="I39:I40"/>
    <mergeCell ref="J39:Q39"/>
    <mergeCell ref="R39:R40"/>
    <mergeCell ref="S39:S40"/>
    <mergeCell ref="T39:T40"/>
    <mergeCell ref="V39:V40"/>
    <mergeCell ref="W39:W40"/>
    <mergeCell ref="X39:X40"/>
    <mergeCell ref="Y39:Y40"/>
    <mergeCell ref="Z39:Z40"/>
    <mergeCell ref="AA39:AA40"/>
    <mergeCell ref="AB39:AI39"/>
    <mergeCell ref="AJ39:AJ40"/>
    <mergeCell ref="AK39:AK40"/>
    <mergeCell ref="AL39:AL40"/>
    <mergeCell ref="E76:Q76"/>
    <mergeCell ref="D78:D79"/>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F36:F37"/>
    <mergeCell ref="M9:M11"/>
    <mergeCell ref="D32:AL32"/>
    <mergeCell ref="D33:T33"/>
    <mergeCell ref="V33:AL33"/>
    <mergeCell ref="D34:T34"/>
    <mergeCell ref="V34:AL34"/>
  </mergeCells>
  <dataValidations xWindow="692" yWindow="614" count="3">
    <dataValidation allowBlank="1" showInputMessage="1" showErrorMessage="1" promptTitle="Atenção" prompt="Esta célula contém fórmulas e pode ser preenchida automaticamente. Em qualquer cópia, tem de ser introduzido manualmente." sqref="D34 V34:V38 V78:W78 E39 V39:W39 E78" xr:uid="{7717B8C3-F3DD-4637-8502-CAC29AD23BD2}"/>
    <dataValidation allowBlank="1" showInputMessage="1" showErrorMessage="1" promptTitle="Atenção" prompt="Esta célula contém fórmulas e é preenchida automaticamente." sqref="J28:K28 G28:H28 P9 P10:Q10 A7:C7 L13:M27 B13:C27 I13:I27 E7:E8 AA105 I105:I108 R105:S108 AK105 R76:S77 AK76:AK77 AA76:AA77 D38" xr:uid="{BEAC7BCF-1A00-428C-92DB-B06DF29F7A89}"/>
    <dataValidation allowBlank="1" showErrorMessage="1" promptTitle="Atenção" sqref="E13:H27 J13:K27" xr:uid="{8BABEB9A-B601-483E-A3C9-944B406B4FC0}"/>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D20-C482-4D64-88AC-5E7908631242}">
  <sheetPr>
    <tabColor theme="2" tint="-0.499984740745262"/>
  </sheetPr>
  <dimension ref="A1:AL119"/>
  <sheetViews>
    <sheetView topLeftCell="D1" zoomScaleNormal="100" workbookViewId="0">
      <selection activeCell="D2" sqref="D2:L2"/>
    </sheetView>
  </sheetViews>
  <sheetFormatPr defaultColWidth="9.28515625" defaultRowHeight="19.899999999999999" customHeight="1" x14ac:dyDescent="0.2"/>
  <cols>
    <col min="1" max="1" width="11.7109375" style="263" hidden="1" customWidth="1"/>
    <col min="2" max="2" width="4.42578125" style="263" hidden="1" customWidth="1"/>
    <col min="3" max="3" width="4.28515625" style="263" hidden="1" customWidth="1"/>
    <col min="4" max="4" width="16.5703125" style="122" customWidth="1"/>
    <col min="5" max="5" width="54.7109375" style="122" customWidth="1"/>
    <col min="6" max="6" width="10.5703125" style="122" customWidth="1"/>
    <col min="7" max="7" width="11.28515625" style="122" customWidth="1"/>
    <col min="8" max="8" width="10.28515625" style="122" customWidth="1"/>
    <col min="9" max="9" width="11.7109375" style="122" customWidth="1"/>
    <col min="10" max="10" width="11.140625" style="122" customWidth="1"/>
    <col min="11" max="11" width="9.28515625" style="122" customWidth="1"/>
    <col min="12" max="12" width="12.42578125" style="122" customWidth="1"/>
    <col min="13" max="13" width="11.14062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262"/>
      <c r="B1" s="262"/>
      <c r="C1" s="262"/>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Form_B!C37</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A9" s="156"/>
      <c r="B9" s="364"/>
      <c r="C9" s="364"/>
      <c r="D9" s="368" t="s">
        <v>25</v>
      </c>
      <c r="E9" s="368"/>
      <c r="F9" s="369" t="s">
        <v>26</v>
      </c>
      <c r="G9" s="365" t="s">
        <v>27</v>
      </c>
      <c r="H9" s="365"/>
      <c r="I9" s="365"/>
      <c r="J9" s="366" t="s">
        <v>28</v>
      </c>
      <c r="K9" s="366"/>
      <c r="L9" s="366"/>
      <c r="M9" s="367" t="s">
        <v>390</v>
      </c>
      <c r="P9" s="128"/>
    </row>
    <row r="10" spans="1:17" ht="13.9" customHeight="1" x14ac:dyDescent="0.2">
      <c r="A10" s="156"/>
      <c r="B10" s="364"/>
      <c r="C10" s="364"/>
      <c r="D10" s="368"/>
      <c r="E10" s="368"/>
      <c r="F10" s="369"/>
      <c r="G10" s="352" t="s">
        <v>29</v>
      </c>
      <c r="H10" s="352"/>
      <c r="I10" s="352" t="s">
        <v>234</v>
      </c>
      <c r="J10" s="354" t="s">
        <v>29</v>
      </c>
      <c r="K10" s="354"/>
      <c r="L10" s="354" t="s">
        <v>234</v>
      </c>
      <c r="M10" s="367"/>
      <c r="P10" s="128"/>
      <c r="Q10" s="260"/>
    </row>
    <row r="11" spans="1:17" ht="13.9" customHeight="1" x14ac:dyDescent="0.2">
      <c r="A11" s="156"/>
      <c r="B11" s="364"/>
      <c r="C11" s="364"/>
      <c r="D11" s="368"/>
      <c r="E11" s="368"/>
      <c r="F11" s="368"/>
      <c r="G11" s="258" t="s">
        <v>30</v>
      </c>
      <c r="H11" s="258" t="s">
        <v>31</v>
      </c>
      <c r="I11" s="353"/>
      <c r="J11" s="259" t="s">
        <v>30</v>
      </c>
      <c r="K11" s="259" t="s">
        <v>31</v>
      </c>
      <c r="L11" s="355"/>
      <c r="M11" s="367"/>
      <c r="P11" s="128"/>
    </row>
    <row r="12" spans="1:17" ht="13.9" hidden="1" customHeight="1" x14ac:dyDescent="0.2">
      <c r="A12" s="156"/>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A13" s="156"/>
      <c r="B13" s="160">
        <f>IF(OR(Percurso_2!$M13&gt;=5.5%,Percurso_2!$M13&lt;=-5.5%),1,0)</f>
        <v>0</v>
      </c>
      <c r="C13" s="161">
        <f>IF(OR(Percurso_2!$M13&gt;=5.5%,Percurso_2!$M13&lt;=-5.5%),1,0)</f>
        <v>0</v>
      </c>
      <c r="D13" s="135" t="s">
        <v>43</v>
      </c>
      <c r="E13" s="215"/>
      <c r="F13" s="218"/>
      <c r="G13" s="221"/>
      <c r="H13" s="221"/>
      <c r="I13" s="125" t="str">
        <f>IF((Form_B!$C$25&gt;0),(G13+H13)/Form_B!$C$25,"")</f>
        <v/>
      </c>
      <c r="J13" s="224"/>
      <c r="K13" s="224"/>
      <c r="L13" s="225" t="str">
        <f>IF((Form_B!$C$25&gt;0),(J13+K13)/Form_B!$C$25,"")</f>
        <v/>
      </c>
      <c r="M13" s="272">
        <f>IF(OR(Percurso_2!$G13&gt;0,Percurso_2!$J13&gt;0),L13-I13,0)</f>
        <v>0</v>
      </c>
      <c r="P13" s="128"/>
    </row>
    <row r="14" spans="1:17" ht="13.9" customHeight="1" x14ac:dyDescent="0.2">
      <c r="A14" s="156"/>
      <c r="B14" s="160">
        <f>IF(OR(Percurso_2!$M14&gt;=5.5%,Percurso_2!$M14&lt;=-5.5%),1,0)</f>
        <v>0</v>
      </c>
      <c r="C14" s="161">
        <f>IF(OR(Percurso_2!$M14&gt;=5.5%,Percurso_2!$M14&lt;=-5.5%),1,0)</f>
        <v>0</v>
      </c>
      <c r="D14" s="136"/>
      <c r="E14" s="215"/>
      <c r="F14" s="218"/>
      <c r="G14" s="221"/>
      <c r="H14" s="221"/>
      <c r="I14" s="125" t="str">
        <f>IF((Form_B!$C$25&gt;0),(G14+H14)/Form_B!$C$25,"")</f>
        <v/>
      </c>
      <c r="J14" s="224"/>
      <c r="K14" s="224"/>
      <c r="L14" s="225" t="str">
        <f>IF((Form_B!$C$25&gt;0),(J14+K14)/Form_B!$C$25,"")</f>
        <v/>
      </c>
      <c r="M14" s="272">
        <f>IF(OR(Percurso_2!$G14&gt;0,Percurso_2!$J14&gt;0),L14-I14,0)</f>
        <v>0</v>
      </c>
      <c r="P14" s="128"/>
    </row>
    <row r="15" spans="1:17" ht="13.9" customHeight="1" x14ac:dyDescent="0.2">
      <c r="A15" s="156"/>
      <c r="B15" s="160">
        <f>IF(OR(Percurso_2!$M15&gt;=5.5%,Percurso_2!$M15&lt;=-5.5%),1,0)</f>
        <v>0</v>
      </c>
      <c r="C15" s="161">
        <f>IF(OR(Percurso_2!$M15&gt;=5.5%,Percurso_2!$M15&lt;=-5.5%),1,0)</f>
        <v>0</v>
      </c>
      <c r="D15" s="137"/>
      <c r="E15" s="215"/>
      <c r="F15" s="218"/>
      <c r="G15" s="221"/>
      <c r="H15" s="221"/>
      <c r="I15" s="125" t="str">
        <f>IF((Form_B!$C$25&gt;0),(G15+H15)/Form_B!$C$25,"")</f>
        <v/>
      </c>
      <c r="J15" s="224"/>
      <c r="K15" s="224"/>
      <c r="L15" s="225" t="str">
        <f>IF((Form_B!$C$25&gt;0),(J15+K15)/Form_B!$C$25,"")</f>
        <v/>
      </c>
      <c r="M15" s="272">
        <f>IF(OR(Percurso_2!$G15&gt;0,Percurso_2!$J15&gt;0),L15-I15,0)</f>
        <v>0</v>
      </c>
      <c r="P15" s="128"/>
    </row>
    <row r="16" spans="1:17" ht="13.9" customHeight="1" thickBot="1" x14ac:dyDescent="0.25">
      <c r="A16" s="156"/>
      <c r="B16" s="160">
        <f>IF(OR(Percurso_2!$M16&gt;=5.5%,Percurso_2!$M16&lt;=-5.5%),1,0)</f>
        <v>0</v>
      </c>
      <c r="C16" s="161">
        <f>IF(OR(Percurso_2!$M16&gt;=5.5%,Percurso_2!$M16&lt;=-5.5%),1,0)</f>
        <v>0</v>
      </c>
      <c r="D16" s="138"/>
      <c r="E16" s="216"/>
      <c r="F16" s="219"/>
      <c r="G16" s="222"/>
      <c r="H16" s="222"/>
      <c r="I16" s="126" t="str">
        <f>IF((Form_B!$C$25&gt;0),(G16+H16)/Form_B!$C$25,"")</f>
        <v/>
      </c>
      <c r="J16" s="226"/>
      <c r="K16" s="226"/>
      <c r="L16" s="227" t="str">
        <f>IF((Form_B!$C$25&gt;0),(J16+K16)/Form_B!$C$25,"")</f>
        <v/>
      </c>
      <c r="M16" s="272">
        <f>IF(OR(Percurso_2!$G16&gt;0,Percurso_2!$J16&gt;0),L16-I16,0)</f>
        <v>0</v>
      </c>
      <c r="P16" s="128"/>
    </row>
    <row r="17" spans="1:38" ht="13.9" customHeight="1" x14ac:dyDescent="0.2">
      <c r="A17" s="156"/>
      <c r="B17" s="160">
        <f>IF(OR(Percurso_2!$M17&gt;=5.5%,Percurso_2!$M17&lt;=-5.5%),1,0)</f>
        <v>0</v>
      </c>
      <c r="C17" s="161">
        <f>IF(OR(Percurso_2!$M17&gt;=5.5%,Percurso_2!$M17&lt;=-5.5%),1,0)</f>
        <v>0</v>
      </c>
      <c r="D17" s="139" t="s">
        <v>57</v>
      </c>
      <c r="E17" s="217"/>
      <c r="F17" s="220"/>
      <c r="G17" s="223"/>
      <c r="H17" s="223"/>
      <c r="I17" s="127" t="str">
        <f>IF((Form_B!$C$25&gt;0),(G17+H17)/Form_B!$C$25,"")</f>
        <v/>
      </c>
      <c r="J17" s="228"/>
      <c r="K17" s="228"/>
      <c r="L17" s="229" t="str">
        <f>IF((Form_B!$C$25&gt;0),(J17+K17)/Form_B!$C$25,"")</f>
        <v/>
      </c>
      <c r="M17" s="272">
        <f>IF(OR(Percurso_2!$G17&gt;0,Percurso_2!$J17&gt;0),L17-I17,0)</f>
        <v>0</v>
      </c>
      <c r="P17" s="128"/>
    </row>
    <row r="18" spans="1:38" ht="13.9" customHeight="1" x14ac:dyDescent="0.2">
      <c r="A18" s="156"/>
      <c r="B18" s="160">
        <f>IF(OR(Percurso_2!$M18&gt;=5.5%,Percurso_2!$M18&lt;=-5.5%),1,0)</f>
        <v>0</v>
      </c>
      <c r="C18" s="161">
        <f>IF(OR(Percurso_2!$M18&gt;=5.5%,Percurso_2!$M18&lt;=-5.5%),1,0)</f>
        <v>0</v>
      </c>
      <c r="D18" s="139" t="s">
        <v>44</v>
      </c>
      <c r="E18" s="215"/>
      <c r="F18" s="218"/>
      <c r="G18" s="221"/>
      <c r="H18" s="221"/>
      <c r="I18" s="125" t="str">
        <f>IF((Form_B!$C$25&gt;0),(G18+H18)/Form_B!$C$25,"")</f>
        <v/>
      </c>
      <c r="J18" s="224"/>
      <c r="K18" s="224"/>
      <c r="L18" s="225" t="str">
        <f>IF((Form_B!$C$25&gt;0),(J18+K18)/Form_B!$C$25,"")</f>
        <v/>
      </c>
      <c r="M18" s="272">
        <f>IF(OR(Percurso_2!$G18&gt;0,Percurso_2!$J18&gt;0),L18-I18,0)</f>
        <v>0</v>
      </c>
      <c r="P18" s="128"/>
    </row>
    <row r="19" spans="1:38" ht="13.9" customHeight="1" x14ac:dyDescent="0.2">
      <c r="A19" s="156"/>
      <c r="B19" s="160">
        <f>IF(OR(Percurso_2!$M19&gt;=5.5%,Percurso_2!$M19&lt;=-5.5%),1,0)</f>
        <v>0</v>
      </c>
      <c r="C19" s="161">
        <f>IF(OR(Percurso_2!$M19&gt;=5.5%,Percurso_2!$M19&lt;=-5.5%),1,0)</f>
        <v>0</v>
      </c>
      <c r="D19" s="139" t="s">
        <v>45</v>
      </c>
      <c r="E19" s="215"/>
      <c r="F19" s="218"/>
      <c r="G19" s="221"/>
      <c r="H19" s="221"/>
      <c r="I19" s="125" t="str">
        <f>IF((Form_B!$C$25&gt;0),(G19+H19)/Form_B!$C$25,"")</f>
        <v/>
      </c>
      <c r="J19" s="224"/>
      <c r="K19" s="224"/>
      <c r="L19" s="225" t="str">
        <f>IF((Form_B!$C$25&gt;0),(J19+K19)/Form_B!$C$25,"")</f>
        <v/>
      </c>
      <c r="M19" s="272">
        <f>IF(OR(Percurso_2!$G19&gt;0,Percurso_2!$J19&gt;0),L19-I19,0)</f>
        <v>0</v>
      </c>
      <c r="P19" s="128"/>
    </row>
    <row r="20" spans="1:38" ht="13.9" customHeight="1" x14ac:dyDescent="0.2">
      <c r="A20" s="156"/>
      <c r="B20" s="160">
        <f>IF(OR(Percurso_2!$M20&gt;=5.5%,Percurso_2!$M20&lt;=-5.5%),1,0)</f>
        <v>0</v>
      </c>
      <c r="C20" s="161">
        <f>IF(OR(Percurso_2!$M20&gt;=5.5%,Percurso_2!$M20&lt;=-5.5%),1,0)</f>
        <v>0</v>
      </c>
      <c r="D20" s="139"/>
      <c r="E20" s="215"/>
      <c r="F20" s="218"/>
      <c r="G20" s="221"/>
      <c r="H20" s="221"/>
      <c r="I20" s="125" t="str">
        <f>IF((Form_B!$C$25&gt;0),(G20+H20)/Form_B!$C$25,"")</f>
        <v/>
      </c>
      <c r="J20" s="224"/>
      <c r="K20" s="224"/>
      <c r="L20" s="225" t="str">
        <f>IF((Form_B!$C$25&gt;0),(J20+K20)/Form_B!$C$25,"")</f>
        <v/>
      </c>
      <c r="M20" s="272">
        <f>IF(OR(Percurso_2!$G20&gt;0,Percurso_2!$J20&gt;0),L20-I20,0)</f>
        <v>0</v>
      </c>
      <c r="P20" s="128"/>
    </row>
    <row r="21" spans="1:38" ht="13.9" customHeight="1" x14ac:dyDescent="0.2">
      <c r="A21" s="156"/>
      <c r="B21" s="160">
        <f>IF(OR(Percurso_2!$M21&gt;=5.5%,Percurso_2!$M21&lt;=-5.5%),1,0)</f>
        <v>0</v>
      </c>
      <c r="C21" s="161">
        <f>IF(OR(Percurso_2!$M21&gt;=5.5%,Percurso_2!$M21&lt;=-5.5%),1,0)</f>
        <v>0</v>
      </c>
      <c r="D21" s="139"/>
      <c r="E21" s="215"/>
      <c r="F21" s="218"/>
      <c r="G21" s="221"/>
      <c r="H21" s="221"/>
      <c r="I21" s="125" t="str">
        <f>IF((Form_B!$C$25&gt;0),(G21+H21)/Form_B!$C$25,"")</f>
        <v/>
      </c>
      <c r="J21" s="224"/>
      <c r="K21" s="224"/>
      <c r="L21" s="225" t="str">
        <f>IF((Form_B!$C$25&gt;0),(J21+K21)/Form_B!$C$25,"")</f>
        <v/>
      </c>
      <c r="M21" s="272">
        <f>IF(OR(Percurso_2!$G21&gt;0,Percurso_2!$J21&gt;0),L21-I21,0)</f>
        <v>0</v>
      </c>
      <c r="P21" s="128"/>
    </row>
    <row r="22" spans="1:38" ht="13.9" customHeight="1" x14ac:dyDescent="0.2">
      <c r="A22" s="156"/>
      <c r="B22" s="160">
        <f>IF(OR(Percurso_2!$M22&gt;=5.5%,Percurso_2!$M22&lt;=-5.5%),1,0)</f>
        <v>0</v>
      </c>
      <c r="C22" s="161">
        <f>IF(OR(Percurso_2!$M22&gt;=5.5%,Percurso_2!$M22&lt;=-5.5%),1,0)</f>
        <v>0</v>
      </c>
      <c r="D22" s="139"/>
      <c r="E22" s="215"/>
      <c r="F22" s="218"/>
      <c r="G22" s="221"/>
      <c r="H22" s="221"/>
      <c r="I22" s="125" t="str">
        <f>IF((Form_B!$C$25&gt;0),(G22+H22)/Form_B!$C$25,"")</f>
        <v/>
      </c>
      <c r="J22" s="224"/>
      <c r="K22" s="224"/>
      <c r="L22" s="225" t="str">
        <f>IF((Form_B!$C$25&gt;0),(J22+K22)/Form_B!$C$25,"")</f>
        <v/>
      </c>
      <c r="M22" s="272">
        <f>IF(OR(Percurso_2!$G22&gt;0,Percurso_2!$J22&gt;0),L22-I22,0)</f>
        <v>0</v>
      </c>
      <c r="P22" s="128"/>
      <c r="R22" s="143"/>
    </row>
    <row r="23" spans="1:38" ht="13.9" customHeight="1" x14ac:dyDescent="0.2">
      <c r="A23" s="156"/>
      <c r="B23" s="160">
        <f>IF(OR(Percurso_2!$M23&gt;=5.5%,Percurso_2!$M23&lt;=-5.5%),1,0)</f>
        <v>0</v>
      </c>
      <c r="C23" s="161">
        <f>IF(OR(Percurso_2!$M23&gt;=5.5%,Percurso_2!$M23&lt;=-5.5%),1,0)</f>
        <v>0</v>
      </c>
      <c r="D23" s="139"/>
      <c r="E23" s="215"/>
      <c r="F23" s="218"/>
      <c r="G23" s="221"/>
      <c r="H23" s="221"/>
      <c r="I23" s="125" t="str">
        <f>IF((Form_B!$C$25&gt;0),(G23+H23)/Form_B!$C$25,"")</f>
        <v/>
      </c>
      <c r="J23" s="224"/>
      <c r="K23" s="224"/>
      <c r="L23" s="225" t="str">
        <f>IF((Form_B!$C$25&gt;0),(J23+K23)/Form_B!$C$25,"")</f>
        <v/>
      </c>
      <c r="M23" s="272">
        <f>IF(OR(Percurso_2!$G23&gt;0,Percurso_2!$J23&gt;0),L23-I23,0)</f>
        <v>0</v>
      </c>
      <c r="P23" s="128"/>
    </row>
    <row r="24" spans="1:38" ht="13.9" customHeight="1" x14ac:dyDescent="0.2">
      <c r="A24" s="156"/>
      <c r="B24" s="160">
        <f>IF(OR(Percurso_2!$M24&gt;=5.5%,Percurso_2!$M24&lt;=-5.5%),1,0)</f>
        <v>0</v>
      </c>
      <c r="C24" s="161">
        <f>IF(OR(Percurso_2!$M24&gt;=5.5%,Percurso_2!$M24&lt;=-5.5%),1,0)</f>
        <v>0</v>
      </c>
      <c r="D24" s="139"/>
      <c r="E24" s="215"/>
      <c r="F24" s="218"/>
      <c r="G24" s="221"/>
      <c r="H24" s="221"/>
      <c r="I24" s="125" t="str">
        <f>IF((Form_B!$C$25&gt;0),(G24+H24)/Form_B!$C$25,"")</f>
        <v/>
      </c>
      <c r="J24" s="224"/>
      <c r="K24" s="224"/>
      <c r="L24" s="225" t="str">
        <f>IF((Form_B!$C$25&gt;0),(J24+K24)/Form_B!$C$25,"")</f>
        <v/>
      </c>
      <c r="M24" s="272">
        <f>IF(OR(Percurso_2!$G24&gt;0,Percurso_2!$J24&gt;0),L24-I24,0)</f>
        <v>0</v>
      </c>
      <c r="P24" s="128"/>
    </row>
    <row r="25" spans="1:38" ht="13.9" customHeight="1" x14ac:dyDescent="0.2">
      <c r="A25" s="156"/>
      <c r="B25" s="160">
        <f>IF(OR(Percurso_2!$M25&gt;=5.5%,Percurso_2!$M25&lt;=-5.5%),1,0)</f>
        <v>0</v>
      </c>
      <c r="C25" s="161">
        <f>IF(OR(Percurso_2!$M25&gt;=5.5%,Percurso_2!$M25&lt;=-5.5%),1,0)</f>
        <v>0</v>
      </c>
      <c r="D25" s="139"/>
      <c r="E25" s="215"/>
      <c r="F25" s="218"/>
      <c r="G25" s="221"/>
      <c r="H25" s="221"/>
      <c r="I25" s="125" t="str">
        <f>IF((Form_B!$C$25&gt;0),(G25+H25)/Form_B!$C$25,"")</f>
        <v/>
      </c>
      <c r="J25" s="224"/>
      <c r="K25" s="224"/>
      <c r="L25" s="225" t="str">
        <f>IF((Form_B!$C$25&gt;0),(J25+K25)/Form_B!$C$25,"")</f>
        <v/>
      </c>
      <c r="M25" s="272">
        <f>IF(OR(Percurso_2!$G25&gt;0,Percurso_2!$J25&gt;0),L25-I25,0)</f>
        <v>0</v>
      </c>
      <c r="P25" s="128"/>
    </row>
    <row r="26" spans="1:38" ht="13.9" customHeight="1" x14ac:dyDescent="0.2">
      <c r="A26" s="156"/>
      <c r="B26" s="160">
        <f>IF(OR(Percurso_2!$M26&gt;=5.5%,Percurso_2!$M26&lt;=-5.5%),1,0)</f>
        <v>0</v>
      </c>
      <c r="C26" s="161">
        <f>IF(OR(Percurso_2!$M26&gt;=5.5%,Percurso_2!$M26&lt;=-5.5%),1,0)</f>
        <v>0</v>
      </c>
      <c r="D26" s="139"/>
      <c r="E26" s="215"/>
      <c r="F26" s="218"/>
      <c r="G26" s="221"/>
      <c r="H26" s="221"/>
      <c r="I26" s="125" t="str">
        <f>IF((Form_B!$C$25&gt;0),(G26+H26)/Form_B!$C$25,"")</f>
        <v/>
      </c>
      <c r="J26" s="224"/>
      <c r="K26" s="224"/>
      <c r="L26" s="225" t="str">
        <f>IF((Form_B!$C$25&gt;0),(J26+K26)/Form_B!$C$25,"")</f>
        <v/>
      </c>
      <c r="M26" s="272">
        <f>IF(OR(Percurso_2!$G26&gt;0,Percurso_2!$J26&gt;0),L26-I26,0)</f>
        <v>0</v>
      </c>
      <c r="P26" s="128"/>
    </row>
    <row r="27" spans="1:38" ht="13.9" customHeight="1" x14ac:dyDescent="0.2">
      <c r="A27" s="156"/>
      <c r="B27" s="160">
        <f>IF(OR(Percurso_2!$M27&gt;=5.5%,Percurso_2!$M27&lt;=-5.5%),1,0)</f>
        <v>0</v>
      </c>
      <c r="C27" s="161">
        <f>IF(OR(Percurso_2!$M27&gt;=5.5%,Percurso_2!$M27&lt;=-5.5%),1,0)</f>
        <v>0</v>
      </c>
      <c r="D27" s="139"/>
      <c r="E27" s="215"/>
      <c r="F27" s="218"/>
      <c r="G27" s="221"/>
      <c r="H27" s="221"/>
      <c r="I27" s="125" t="str">
        <f>IF((Form_B!$C$25&gt;0),(G27+H27)/Form_B!$C$25,"")</f>
        <v/>
      </c>
      <c r="J27" s="230"/>
      <c r="K27" s="230"/>
      <c r="L27" s="225" t="str">
        <f>IF((Form_B!$C$25&gt;0),(J27+K27)/Form_B!$C$25,"")</f>
        <v/>
      </c>
      <c r="M27" s="272">
        <f>IF(OR(Percurso_2!$G27&gt;0,Percurso_2!$J27&gt;0),L27-I27,0)</f>
        <v>0</v>
      </c>
      <c r="P27" s="128"/>
      <c r="Q27" s="143"/>
      <c r="R27" s="143"/>
    </row>
    <row r="28" spans="1:38" ht="13.9" customHeight="1" x14ac:dyDescent="0.2">
      <c r="A28" s="163"/>
      <c r="B28" s="164"/>
      <c r="C28" s="164"/>
      <c r="D28" s="118"/>
      <c r="E28" s="344" t="s">
        <v>46</v>
      </c>
      <c r="F28" s="344"/>
      <c r="G28" s="92">
        <f>SUBTOTAL(109,Tabela131[Coluna4])</f>
        <v>0</v>
      </c>
      <c r="H28" s="92">
        <f>SUBTOTAL(109,Tabela131[Coluna5])</f>
        <v>0</v>
      </c>
      <c r="I28" s="119"/>
      <c r="J28" s="257">
        <f>SUBTOTAL(109,Tabela131[Coluna7])</f>
        <v>0</v>
      </c>
      <c r="K28" s="257">
        <f>SUBTOTAL(109,Tabela131[Coluna8])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264"/>
      <c r="B31" s="264"/>
      <c r="C31" s="264"/>
      <c r="D31" s="140"/>
      <c r="E31" s="140"/>
      <c r="F31" s="140"/>
      <c r="G31" s="140"/>
      <c r="H31" s="140"/>
      <c r="I31" s="140"/>
      <c r="J31" s="141"/>
      <c r="K31" s="141"/>
      <c r="L31" s="141"/>
      <c r="M31" s="141"/>
      <c r="N31" s="141"/>
      <c r="O31" s="141"/>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265"/>
      <c r="B33" s="262"/>
      <c r="C33" s="266"/>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265"/>
      <c r="B34" s="262"/>
      <c r="C34" s="266"/>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A41" s="156"/>
      <c r="B41" s="156"/>
      <c r="C41" s="156"/>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A42" s="156"/>
      <c r="B42" s="156"/>
      <c r="C42" s="156"/>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A43" s="156"/>
      <c r="B43" s="156"/>
      <c r="C43" s="156"/>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A44" s="156"/>
      <c r="B44" s="156"/>
      <c r="C44" s="156"/>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A45" s="156"/>
      <c r="B45" s="156"/>
      <c r="C45" s="156"/>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A46" s="156"/>
      <c r="B46" s="156"/>
      <c r="C46" s="156"/>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A47" s="156"/>
      <c r="B47" s="156"/>
      <c r="C47" s="156"/>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A48" s="156"/>
      <c r="B48" s="156"/>
      <c r="C48" s="156"/>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1:38" ht="14.1" customHeight="1" x14ac:dyDescent="0.2">
      <c r="A49" s="156"/>
      <c r="B49" s="156"/>
      <c r="C49" s="156"/>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1:38" ht="14.1" customHeight="1" x14ac:dyDescent="0.2">
      <c r="A50" s="156"/>
      <c r="B50" s="156"/>
      <c r="C50" s="156"/>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1:38" ht="14.1" customHeight="1" x14ac:dyDescent="0.2">
      <c r="A51" s="156"/>
      <c r="B51" s="156"/>
      <c r="C51" s="156"/>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1:38" ht="14.1" customHeight="1" x14ac:dyDescent="0.2">
      <c r="A52" s="156"/>
      <c r="B52" s="156"/>
      <c r="C52" s="156"/>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1:38" ht="14.1" customHeight="1" x14ac:dyDescent="0.2">
      <c r="A53" s="156"/>
      <c r="B53" s="156"/>
      <c r="C53" s="156"/>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1:38" ht="14.1" customHeight="1" x14ac:dyDescent="0.2">
      <c r="A54" s="156"/>
      <c r="B54" s="156"/>
      <c r="C54" s="156"/>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1:38" ht="14.1" customHeight="1" x14ac:dyDescent="0.2">
      <c r="A55" s="156"/>
      <c r="B55" s="156"/>
      <c r="C55" s="156"/>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1:38" ht="14.1" customHeight="1" x14ac:dyDescent="0.2">
      <c r="A56" s="156"/>
      <c r="B56" s="156"/>
      <c r="C56" s="156"/>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1:38" ht="14.1" customHeight="1" x14ac:dyDescent="0.2">
      <c r="A57" s="156"/>
      <c r="B57" s="156"/>
      <c r="C57" s="156"/>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1:38" ht="14.1" customHeight="1" x14ac:dyDescent="0.2">
      <c r="A58" s="156"/>
      <c r="B58" s="156"/>
      <c r="C58" s="156"/>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1:38" ht="14.1" customHeight="1" x14ac:dyDescent="0.2">
      <c r="A59" s="156"/>
      <c r="B59" s="156"/>
      <c r="C59" s="156"/>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1:38" ht="14.1" customHeight="1" x14ac:dyDescent="0.2">
      <c r="A60" s="156"/>
      <c r="B60" s="156"/>
      <c r="C60" s="156"/>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1:38" ht="14.1" customHeight="1" x14ac:dyDescent="0.2">
      <c r="A61" s="156"/>
      <c r="B61" s="156"/>
      <c r="C61" s="156"/>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1:38" ht="14.1" customHeight="1" x14ac:dyDescent="0.2">
      <c r="A62" s="156"/>
      <c r="B62" s="156"/>
      <c r="C62" s="156"/>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1:38" ht="14.1" customHeight="1" x14ac:dyDescent="0.2">
      <c r="A63" s="156"/>
      <c r="B63" s="156"/>
      <c r="C63" s="156"/>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1:38" ht="14.1" customHeight="1" x14ac:dyDescent="0.2">
      <c r="A64" s="156"/>
      <c r="B64" s="156"/>
      <c r="C64" s="156"/>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A65" s="156"/>
      <c r="B65" s="156"/>
      <c r="C65" s="156"/>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A66" s="156"/>
      <c r="B66" s="156"/>
      <c r="C66" s="156"/>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A67" s="156"/>
      <c r="B67" s="156"/>
      <c r="C67" s="156"/>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A68" s="156"/>
      <c r="B68" s="156"/>
      <c r="C68" s="156"/>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A69" s="156"/>
      <c r="B69" s="156"/>
      <c r="C69" s="156"/>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A70" s="156"/>
      <c r="B70" s="156"/>
      <c r="C70" s="156"/>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A71" s="156"/>
      <c r="B71" s="156"/>
      <c r="C71" s="156"/>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A72" s="156"/>
      <c r="B72" s="156"/>
      <c r="C72" s="156"/>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A73" s="156"/>
      <c r="B73" s="156"/>
      <c r="C73" s="156"/>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A74" s="156"/>
      <c r="B74" s="156"/>
      <c r="C74" s="156"/>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A75" s="156"/>
      <c r="B75" s="156"/>
      <c r="C75" s="156"/>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A80" s="156"/>
      <c r="B80" s="156"/>
      <c r="C80" s="156"/>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1:38" ht="14.1" customHeight="1" x14ac:dyDescent="0.2">
      <c r="A81" s="156"/>
      <c r="B81" s="156"/>
      <c r="C81" s="156"/>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1:38" ht="14.1" customHeight="1" x14ac:dyDescent="0.2">
      <c r="A82" s="156"/>
      <c r="B82" s="156"/>
      <c r="C82" s="156"/>
      <c r="D82" s="232"/>
      <c r="E82" s="234"/>
      <c r="F82" s="234"/>
      <c r="G82" s="234"/>
      <c r="H82" s="234"/>
      <c r="I82" s="234"/>
      <c r="J82" s="234"/>
      <c r="K82" s="234"/>
      <c r="L82" s="234"/>
      <c r="M82" s="234"/>
      <c r="N82" s="234"/>
      <c r="O82" s="234"/>
      <c r="P82" s="234"/>
      <c r="Q82" s="234"/>
      <c r="R82" s="233">
        <f>SUM(J82:Q82)</f>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1:38" ht="14.1" customHeight="1" x14ac:dyDescent="0.2">
      <c r="A83" s="156"/>
      <c r="B83" s="156"/>
      <c r="C83" s="156"/>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1:38" ht="14.1" customHeight="1" x14ac:dyDescent="0.2">
      <c r="A84" s="156"/>
      <c r="B84" s="156"/>
      <c r="C84" s="156"/>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1:38" ht="14.1" customHeight="1" x14ac:dyDescent="0.2">
      <c r="A85" s="156"/>
      <c r="B85" s="156"/>
      <c r="C85" s="156"/>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1:38" ht="14.1" customHeight="1" x14ac:dyDescent="0.2">
      <c r="A86" s="156"/>
      <c r="B86" s="156"/>
      <c r="C86" s="156"/>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1:38" ht="14.1" customHeight="1" x14ac:dyDescent="0.2">
      <c r="A87" s="156"/>
      <c r="B87" s="156"/>
      <c r="C87" s="156"/>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1:38" ht="14.1" customHeight="1" x14ac:dyDescent="0.2">
      <c r="A88" s="156"/>
      <c r="B88" s="156"/>
      <c r="C88" s="156"/>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1:38" ht="14.1" customHeight="1" x14ac:dyDescent="0.2">
      <c r="A89" s="156"/>
      <c r="B89" s="156"/>
      <c r="C89" s="156"/>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1:38" ht="14.1" customHeight="1" x14ac:dyDescent="0.2">
      <c r="A90" s="156"/>
      <c r="B90" s="156"/>
      <c r="C90" s="156"/>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1:38" ht="14.1" customHeight="1" x14ac:dyDescent="0.2">
      <c r="A91" s="156"/>
      <c r="B91" s="156"/>
      <c r="C91" s="156"/>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1:38" ht="14.1" customHeight="1" x14ac:dyDescent="0.2">
      <c r="A92" s="156"/>
      <c r="B92" s="156"/>
      <c r="C92" s="156"/>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1:38" ht="14.1" customHeight="1" x14ac:dyDescent="0.2">
      <c r="A93" s="156"/>
      <c r="B93" s="156"/>
      <c r="C93" s="156"/>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1:38" ht="14.1" customHeight="1" x14ac:dyDescent="0.2">
      <c r="A94" s="156"/>
      <c r="B94" s="156"/>
      <c r="C94" s="156"/>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1:38" ht="14.1" customHeight="1" x14ac:dyDescent="0.2">
      <c r="A95" s="156"/>
      <c r="B95" s="156"/>
      <c r="C95" s="156"/>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1:38" ht="14.1" customHeight="1" x14ac:dyDescent="0.2">
      <c r="A96" s="156"/>
      <c r="B96" s="156"/>
      <c r="C96" s="156"/>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A97" s="156"/>
      <c r="B97" s="156"/>
      <c r="C97" s="156"/>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A98" s="156"/>
      <c r="B98" s="156"/>
      <c r="C98" s="156"/>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A99" s="156"/>
      <c r="B99" s="156"/>
      <c r="C99" s="156"/>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A100" s="156"/>
      <c r="B100" s="156"/>
      <c r="C100" s="156"/>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A101" s="156"/>
      <c r="B101" s="156"/>
      <c r="C101" s="156"/>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A102" s="156"/>
      <c r="B102" s="156"/>
      <c r="C102" s="156"/>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SUM(AB102:AI102)</f>
        <v>0</v>
      </c>
      <c r="AK102" s="234"/>
      <c r="AL102" s="234"/>
    </row>
    <row r="103" spans="1:38" ht="14.1" customHeight="1" x14ac:dyDescent="0.2">
      <c r="A103" s="156"/>
      <c r="B103" s="156"/>
      <c r="C103" s="156"/>
      <c r="D103" s="232"/>
      <c r="E103" s="234"/>
      <c r="F103" s="234"/>
      <c r="G103" s="234"/>
      <c r="H103" s="234"/>
      <c r="I103" s="234"/>
      <c r="J103" s="234"/>
      <c r="K103" s="234"/>
      <c r="L103" s="234"/>
      <c r="M103" s="234"/>
      <c r="N103" s="234"/>
      <c r="O103" s="234"/>
      <c r="P103" s="234"/>
      <c r="Q103" s="234"/>
      <c r="R103" s="233">
        <f>SUM(J103:Q103)</f>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A104" s="156"/>
      <c r="B104" s="156"/>
      <c r="C104" s="156"/>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row r="115" spans="1:19" ht="19.899999999999999" customHeight="1" x14ac:dyDescent="0.2">
      <c r="A115" s="156"/>
      <c r="B115" s="156"/>
      <c r="C115" s="156"/>
    </row>
    <row r="116" spans="1:19" ht="19.899999999999999" customHeight="1" x14ac:dyDescent="0.2">
      <c r="A116" s="156"/>
      <c r="B116" s="156"/>
      <c r="C116" s="156"/>
    </row>
    <row r="117" spans="1:19" ht="19.899999999999999" customHeight="1" x14ac:dyDescent="0.2">
      <c r="A117" s="156"/>
      <c r="B117" s="156"/>
      <c r="C117" s="156"/>
    </row>
    <row r="118" spans="1:19" ht="19.899999999999999" customHeight="1" x14ac:dyDescent="0.2">
      <c r="A118" s="156"/>
      <c r="B118" s="156"/>
      <c r="C118" s="156"/>
    </row>
    <row r="119" spans="1:19" ht="19.899999999999999" customHeight="1" x14ac:dyDescent="0.2">
      <c r="A119" s="156"/>
      <c r="B119" s="156"/>
      <c r="C119" s="156"/>
    </row>
  </sheetData>
  <mergeCells count="74">
    <mergeCell ref="AJ78:AJ79"/>
    <mergeCell ref="AK78:AK79"/>
    <mergeCell ref="AL78:AL79"/>
    <mergeCell ref="D38:T38"/>
    <mergeCell ref="X78:X79"/>
    <mergeCell ref="Y78:Y79"/>
    <mergeCell ref="Z78:Z79"/>
    <mergeCell ref="AA78:AA79"/>
    <mergeCell ref="AB78:AI78"/>
    <mergeCell ref="R78:R79"/>
    <mergeCell ref="S78:S79"/>
    <mergeCell ref="T78:T79"/>
    <mergeCell ref="V78:V79"/>
    <mergeCell ref="W78:W79"/>
    <mergeCell ref="E76:Q76"/>
    <mergeCell ref="D78:D79"/>
    <mergeCell ref="E78:E79"/>
    <mergeCell ref="F78:F79"/>
    <mergeCell ref="G78:G79"/>
    <mergeCell ref="H78:H79"/>
    <mergeCell ref="I78:I79"/>
    <mergeCell ref="J78:Q78"/>
    <mergeCell ref="AA39:AA40"/>
    <mergeCell ref="AB39:AI39"/>
    <mergeCell ref="AJ39:AJ40"/>
    <mergeCell ref="AK39:AK40"/>
    <mergeCell ref="AL39:AL40"/>
    <mergeCell ref="V39:V40"/>
    <mergeCell ref="W39:W40"/>
    <mergeCell ref="X39:X40"/>
    <mergeCell ref="Y39:Y40"/>
    <mergeCell ref="Z39:Z40"/>
    <mergeCell ref="I39:I40"/>
    <mergeCell ref="J39:Q39"/>
    <mergeCell ref="R39:R40"/>
    <mergeCell ref="S39:S40"/>
    <mergeCell ref="T39:T40"/>
    <mergeCell ref="D39:D40"/>
    <mergeCell ref="E39:E40"/>
    <mergeCell ref="F39:F40"/>
    <mergeCell ref="G39:G40"/>
    <mergeCell ref="H39:H40"/>
    <mergeCell ref="E6:L6"/>
    <mergeCell ref="D1:L1"/>
    <mergeCell ref="D2:L2"/>
    <mergeCell ref="D3:L3"/>
    <mergeCell ref="E4:K4"/>
    <mergeCell ref="E5:L5"/>
    <mergeCell ref="E29:F29"/>
    <mergeCell ref="G29:H29"/>
    <mergeCell ref="J29:K29"/>
    <mergeCell ref="E7:L7"/>
    <mergeCell ref="E8:L8"/>
    <mergeCell ref="G9:I9"/>
    <mergeCell ref="J9:L9"/>
    <mergeCell ref="G10:H10"/>
    <mergeCell ref="I10:I11"/>
    <mergeCell ref="E28:F28"/>
    <mergeCell ref="D32:AL32"/>
    <mergeCell ref="D33:T33"/>
    <mergeCell ref="V33:AL33"/>
    <mergeCell ref="D34:T34"/>
    <mergeCell ref="B9:B11"/>
    <mergeCell ref="C9:C11"/>
    <mergeCell ref="D9:E11"/>
    <mergeCell ref="F9:F11"/>
    <mergeCell ref="M9:M11"/>
    <mergeCell ref="J10:K10"/>
    <mergeCell ref="L10:L11"/>
    <mergeCell ref="V34:AL34"/>
    <mergeCell ref="F36:F37"/>
    <mergeCell ref="D36:E37"/>
    <mergeCell ref="H36:J36"/>
    <mergeCell ref="H37:J37"/>
  </mergeCells>
  <dataValidations xWindow="791" yWindow="697" count="3">
    <dataValidation allowBlank="1" showErrorMessage="1" promptTitle="Atenção" sqref="E13:H27 J13:K27" xr:uid="{F8F63083-9A22-4C73-9615-C3A34F092B64}"/>
    <dataValidation allowBlank="1" showInputMessage="1" showErrorMessage="1" promptTitle="Atenção" prompt="Esta célula contém fórmulas e é preenchida automaticamente." sqref="J28:K28 G28:H28 P9 P10:Q10 A7:C7 L13:M27 B13:C27 I13:I27 E7:E8 AA105 I105:I108 R105:S108 AK105 R76:S77 AK76:AK77 AA76:AA77 D38" xr:uid="{E48010BE-17DB-4BE1-AC2B-1929ACA2A803}"/>
    <dataValidation allowBlank="1" showInputMessage="1" showErrorMessage="1" promptTitle="Atenção" prompt="Esta célula contém fórmulas e pode ser preenchida automaticamente. Em qualquer cópia, tem de ser introduzido manualmente." sqref="D34 V34:V38 V78:W78 E39 V39:W39 E78" xr:uid="{97F1A3A0-74A0-4675-BDEF-D5B4A0C063D1}"/>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D0791-89C7-4162-9EAA-34A72C30DEDF}">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140625" style="122" customWidth="1"/>
    <col min="5" max="5" width="54.7109375" style="122" customWidth="1"/>
    <col min="6" max="6" width="10.5703125" style="122" customWidth="1"/>
    <col min="7" max="7" width="11.28515625" style="122" customWidth="1"/>
    <col min="8" max="8" width="10.28515625" style="122" customWidth="1"/>
    <col min="9" max="10" width="11.85546875" style="122" customWidth="1"/>
    <col min="11" max="11" width="9.28515625" style="122" customWidth="1"/>
    <col min="12" max="12" width="12.140625" style="122" customWidth="1"/>
    <col min="13" max="13" width="11.5703125"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Form_B!C39</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IF(OR(Percurso_3!$M13&gt;=5.5%,Percurso_3!$M13&lt;=-5.5%),1,0)</f>
        <v>0</v>
      </c>
      <c r="C13" s="161">
        <f>IF(OR(Percurso_3!$M13&gt;=5.5%,Percurso_3!$M13&lt;=-5.5%),1,0)</f>
        <v>0</v>
      </c>
      <c r="D13" s="135" t="s">
        <v>43</v>
      </c>
      <c r="E13" s="215"/>
      <c r="F13" s="218"/>
      <c r="G13" s="221"/>
      <c r="H13" s="221"/>
      <c r="I13" s="125" t="str">
        <f>IF((Form_B!$C$25&gt;0),(G13+H13)/Form_B!$C$25,"")</f>
        <v/>
      </c>
      <c r="J13" s="224"/>
      <c r="K13" s="224"/>
      <c r="L13" s="225" t="str">
        <f>IF((Form_B!$C$25&gt;0),(J13+K13)/Form_B!$C$25,"")</f>
        <v/>
      </c>
      <c r="M13" s="272">
        <f>IF(OR(Percurso_3!$G13&gt;0,Percurso_3!$J13&gt;0),L13-I13,0)</f>
        <v>0</v>
      </c>
      <c r="P13" s="128"/>
    </row>
    <row r="14" spans="1:17" ht="13.9" customHeight="1" x14ac:dyDescent="0.2">
      <c r="B14" s="160">
        <f>IF(OR(Percurso_3!$M14&gt;=5.5%,Percurso_3!$M14&lt;=-5.5%),1,0)</f>
        <v>0</v>
      </c>
      <c r="C14" s="161">
        <f>IF(OR(Percurso_3!$M14&gt;=5.5%,Percurso_3!$M14&lt;=-5.5%),1,0)</f>
        <v>0</v>
      </c>
      <c r="D14" s="136"/>
      <c r="E14" s="215"/>
      <c r="F14" s="218"/>
      <c r="G14" s="221"/>
      <c r="H14" s="221"/>
      <c r="I14" s="125" t="str">
        <f>IF((Form_B!$C$25&gt;0),(G14+H14)/Form_B!$C$25,"")</f>
        <v/>
      </c>
      <c r="J14" s="224"/>
      <c r="K14" s="224"/>
      <c r="L14" s="225" t="str">
        <f>IF((Form_B!$C$25&gt;0),(J14+K14)/Form_B!$C$25,"")</f>
        <v/>
      </c>
      <c r="M14" s="272">
        <f>IF(OR(Percurso_3!$G14&gt;0,Percurso_3!$J14&gt;0),L14-I14,0)</f>
        <v>0</v>
      </c>
      <c r="P14" s="128"/>
    </row>
    <row r="15" spans="1:17" ht="13.9" customHeight="1" x14ac:dyDescent="0.2">
      <c r="B15" s="160">
        <f>IF(OR(Percurso_3!$M15&gt;=5.5%,Percurso_3!$M15&lt;=-5.5%),1,0)</f>
        <v>0</v>
      </c>
      <c r="C15" s="161">
        <f>IF(OR(Percurso_3!$M15&gt;=5.5%,Percurso_3!$M15&lt;=-5.5%),1,0)</f>
        <v>0</v>
      </c>
      <c r="D15" s="137"/>
      <c r="E15" s="215"/>
      <c r="F15" s="218"/>
      <c r="G15" s="221"/>
      <c r="H15" s="221"/>
      <c r="I15" s="125" t="str">
        <f>IF((Form_B!$C$25&gt;0),(G15+H15)/Form_B!$C$25,"")</f>
        <v/>
      </c>
      <c r="J15" s="224"/>
      <c r="K15" s="224"/>
      <c r="L15" s="225" t="str">
        <f>IF((Form_B!$C$25&gt;0),(J15+K15)/Form_B!$C$25,"")</f>
        <v/>
      </c>
      <c r="M15" s="272">
        <f>IF(OR(Percurso_3!$G15&gt;0,Percurso_3!$J15&gt;0),L15-I15,0)</f>
        <v>0</v>
      </c>
      <c r="P15" s="128"/>
    </row>
    <row r="16" spans="1:17" ht="13.9" customHeight="1" thickBot="1" x14ac:dyDescent="0.25">
      <c r="B16" s="160">
        <f>IF(OR(Percurso_3!$M16&gt;=5.5%,Percurso_3!$M16&lt;=-5.5%),1,0)</f>
        <v>0</v>
      </c>
      <c r="C16" s="161">
        <f>IF(OR(Percurso_3!$M16&gt;=5.5%,Percurso_3!$M16&lt;=-5.5%),1,0)</f>
        <v>0</v>
      </c>
      <c r="D16" s="138"/>
      <c r="E16" s="216"/>
      <c r="F16" s="219"/>
      <c r="G16" s="222"/>
      <c r="H16" s="222"/>
      <c r="I16" s="126" t="str">
        <f>IF((Form_B!$C$25&gt;0),(G16+H16)/Form_B!$C$25,"")</f>
        <v/>
      </c>
      <c r="J16" s="226"/>
      <c r="K16" s="226"/>
      <c r="L16" s="227" t="str">
        <f>IF((Form_B!$C$25&gt;0),(J16+K16)/Form_B!$C$25,"")</f>
        <v/>
      </c>
      <c r="M16" s="272">
        <f>IF(OR(Percurso_3!$G16&gt;0,Percurso_3!$J16&gt;0),L16-I16,0)</f>
        <v>0</v>
      </c>
      <c r="P16" s="128"/>
    </row>
    <row r="17" spans="1:38" ht="13.9" customHeight="1" x14ac:dyDescent="0.2">
      <c r="B17" s="160">
        <f>IF(OR(Percurso_3!$M17&gt;=5.5%,Percurso_3!$M17&lt;=-5.5%),1,0)</f>
        <v>0</v>
      </c>
      <c r="C17" s="161">
        <f>IF(OR(Percurso_3!$M17&gt;=5.5%,Percurso_3!$M17&lt;=-5.5%),1,0)</f>
        <v>0</v>
      </c>
      <c r="D17" s="139" t="s">
        <v>57</v>
      </c>
      <c r="E17" s="217"/>
      <c r="F17" s="220"/>
      <c r="G17" s="223"/>
      <c r="H17" s="223"/>
      <c r="I17" s="127" t="str">
        <f>IF((Form_B!$C$25&gt;0),(G17+H17)/Form_B!$C$25,"")</f>
        <v/>
      </c>
      <c r="J17" s="228"/>
      <c r="K17" s="228"/>
      <c r="L17" s="229" t="str">
        <f>IF((Form_B!$C$25&gt;0),(J17+K17)/Form_B!$C$25,"")</f>
        <v/>
      </c>
      <c r="M17" s="272">
        <f>IF(OR(Percurso_3!$G17&gt;0,Percurso_3!$J17&gt;0),L17-I17,0)</f>
        <v>0</v>
      </c>
      <c r="P17" s="128"/>
    </row>
    <row r="18" spans="1:38" ht="13.9" customHeight="1" x14ac:dyDescent="0.2">
      <c r="B18" s="160">
        <f>IF(OR(Percurso_3!$M18&gt;=5.5%,Percurso_3!$M18&lt;=-5.5%),1,0)</f>
        <v>0</v>
      </c>
      <c r="C18" s="161">
        <f>IF(OR(Percurso_3!$M18&gt;=5.5%,Percurso_3!$M18&lt;=-5.5%),1,0)</f>
        <v>0</v>
      </c>
      <c r="D18" s="139" t="s">
        <v>44</v>
      </c>
      <c r="E18" s="215"/>
      <c r="F18" s="218"/>
      <c r="G18" s="221"/>
      <c r="H18" s="221"/>
      <c r="I18" s="125" t="str">
        <f>IF((Form_B!$C$25&gt;0),(G18+H18)/Form_B!$C$25,"")</f>
        <v/>
      </c>
      <c r="J18" s="224"/>
      <c r="K18" s="224"/>
      <c r="L18" s="225" t="str">
        <f>IF((Form_B!$C$25&gt;0),(J18+K18)/Form_B!$C$25,"")</f>
        <v/>
      </c>
      <c r="M18" s="272">
        <f>IF(OR(Percurso_3!$G18&gt;0,Percurso_3!$J18&gt;0),L18-I18,0)</f>
        <v>0</v>
      </c>
      <c r="P18" s="128"/>
    </row>
    <row r="19" spans="1:38" ht="13.9" customHeight="1" x14ac:dyDescent="0.2">
      <c r="B19" s="160">
        <f>IF(OR(Percurso_3!$M19&gt;=5.5%,Percurso_3!$M19&lt;=-5.5%),1,0)</f>
        <v>0</v>
      </c>
      <c r="C19" s="161">
        <f>IF(OR(Percurso_3!$M19&gt;=5.5%,Percurso_3!$M19&lt;=-5.5%),1,0)</f>
        <v>0</v>
      </c>
      <c r="D19" s="139" t="s">
        <v>45</v>
      </c>
      <c r="E19" s="215"/>
      <c r="F19" s="218"/>
      <c r="G19" s="221"/>
      <c r="H19" s="221"/>
      <c r="I19" s="125" t="str">
        <f>IF((Form_B!$C$25&gt;0),(G19+H19)/Form_B!$C$25,"")</f>
        <v/>
      </c>
      <c r="J19" s="224"/>
      <c r="K19" s="224"/>
      <c r="L19" s="225" t="str">
        <f>IF((Form_B!$C$25&gt;0),(J19+K19)/Form_B!$C$25,"")</f>
        <v/>
      </c>
      <c r="M19" s="272">
        <f>IF(OR(Percurso_3!$G19&gt;0,Percurso_3!$J19&gt;0),L19-I19,0)</f>
        <v>0</v>
      </c>
      <c r="P19" s="128"/>
    </row>
    <row r="20" spans="1:38" ht="13.9" customHeight="1" x14ac:dyDescent="0.2">
      <c r="B20" s="160">
        <f>IF(OR(Percurso_3!$M20&gt;=5.5%,Percurso_3!$M20&lt;=-5.5%),1,0)</f>
        <v>0</v>
      </c>
      <c r="C20" s="161">
        <f>IF(OR(Percurso_3!$M20&gt;=5.5%,Percurso_3!$M20&lt;=-5.5%),1,0)</f>
        <v>0</v>
      </c>
      <c r="D20" s="139"/>
      <c r="E20" s="215"/>
      <c r="F20" s="218"/>
      <c r="G20" s="221"/>
      <c r="H20" s="221"/>
      <c r="I20" s="125" t="str">
        <f>IF((Form_B!$C$25&gt;0),(G20+H20)/Form_B!$C$25,"")</f>
        <v/>
      </c>
      <c r="J20" s="224"/>
      <c r="K20" s="224"/>
      <c r="L20" s="225" t="str">
        <f>IF((Form_B!$C$25&gt;0),(J20+K20)/Form_B!$C$25,"")</f>
        <v/>
      </c>
      <c r="M20" s="272">
        <f>IF(OR(Percurso_3!$G20&gt;0,Percurso_3!$J20&gt;0),L20-I20,0)</f>
        <v>0</v>
      </c>
      <c r="P20" s="128"/>
    </row>
    <row r="21" spans="1:38" ht="13.9" customHeight="1" x14ac:dyDescent="0.2">
      <c r="B21" s="160">
        <f>IF(OR(Percurso_3!$M21&gt;=5.5%,Percurso_3!$M21&lt;=-5.5%),1,0)</f>
        <v>0</v>
      </c>
      <c r="C21" s="161">
        <f>IF(OR(Percurso_3!$M21&gt;=5.5%,Percurso_3!$M21&lt;=-5.5%),1,0)</f>
        <v>0</v>
      </c>
      <c r="D21" s="139"/>
      <c r="E21" s="215"/>
      <c r="F21" s="218"/>
      <c r="G21" s="221"/>
      <c r="H21" s="221"/>
      <c r="I21" s="125" t="str">
        <f>IF((Form_B!$C$25&gt;0),(G21+H21)/Form_B!$C$25,"")</f>
        <v/>
      </c>
      <c r="J21" s="224"/>
      <c r="K21" s="224"/>
      <c r="L21" s="225" t="str">
        <f>IF((Form_B!$C$25&gt;0),(J21+K21)/Form_B!$C$25,"")</f>
        <v/>
      </c>
      <c r="M21" s="272">
        <f>IF(OR(Percurso_3!$G21&gt;0,Percurso_3!$J21&gt;0),L21-I21,0)</f>
        <v>0</v>
      </c>
      <c r="P21" s="128"/>
    </row>
    <row r="22" spans="1:38" ht="13.9" customHeight="1" x14ac:dyDescent="0.2">
      <c r="B22" s="160">
        <f>IF(OR(Percurso_3!$M22&gt;=5.5%,Percurso_3!$M22&lt;=-5.5%),1,0)</f>
        <v>0</v>
      </c>
      <c r="C22" s="161">
        <f>IF(OR(Percurso_3!$M22&gt;=5.5%,Percurso_3!$M22&lt;=-5.5%),1,0)</f>
        <v>0</v>
      </c>
      <c r="D22" s="139"/>
      <c r="E22" s="215"/>
      <c r="F22" s="218"/>
      <c r="G22" s="221"/>
      <c r="H22" s="221"/>
      <c r="I22" s="125" t="str">
        <f>IF((Form_B!$C$25&gt;0),(G22+H22)/Form_B!$C$25,"")</f>
        <v/>
      </c>
      <c r="J22" s="224"/>
      <c r="K22" s="224"/>
      <c r="L22" s="225" t="str">
        <f>IF((Form_B!$C$25&gt;0),(J22+K22)/Form_B!$C$25,"")</f>
        <v/>
      </c>
      <c r="M22" s="272">
        <f>IF(OR(Percurso_3!$G22&gt;0,Percurso_3!$J22&gt;0),L22-I22,0)</f>
        <v>0</v>
      </c>
      <c r="P22" s="128"/>
      <c r="R22" s="143"/>
    </row>
    <row r="23" spans="1:38" ht="13.9" customHeight="1" x14ac:dyDescent="0.2">
      <c r="B23" s="160">
        <f>IF(OR(Percurso_3!$M23&gt;=5.5%,Percurso_3!$M23&lt;=-5.5%),1,0)</f>
        <v>0</v>
      </c>
      <c r="C23" s="161">
        <f>IF(OR(Percurso_3!$M23&gt;=5.5%,Percurso_3!$M23&lt;=-5.5%),1,0)</f>
        <v>0</v>
      </c>
      <c r="D23" s="139"/>
      <c r="E23" s="215"/>
      <c r="F23" s="218"/>
      <c r="G23" s="221"/>
      <c r="H23" s="221"/>
      <c r="I23" s="125" t="str">
        <f>IF((Form_B!$C$25&gt;0),(G23+H23)/Form_B!$C$25,"")</f>
        <v/>
      </c>
      <c r="J23" s="224"/>
      <c r="K23" s="224"/>
      <c r="L23" s="225" t="str">
        <f>IF((Form_B!$C$25&gt;0),(J23+K23)/Form_B!$C$25,"")</f>
        <v/>
      </c>
      <c r="M23" s="272">
        <f>IF(OR(Percurso_3!$G23&gt;0,Percurso_3!$J23&gt;0),L23-I23,0)</f>
        <v>0</v>
      </c>
      <c r="P23" s="128"/>
    </row>
    <row r="24" spans="1:38" ht="13.9" customHeight="1" x14ac:dyDescent="0.2">
      <c r="B24" s="160">
        <f>IF(OR(Percurso_3!$M24&gt;=5.5%,Percurso_3!$M24&lt;=-5.5%),1,0)</f>
        <v>0</v>
      </c>
      <c r="C24" s="161">
        <f>IF(OR(Percurso_3!$M24&gt;=5.5%,Percurso_3!$M24&lt;=-5.5%),1,0)</f>
        <v>0</v>
      </c>
      <c r="D24" s="139"/>
      <c r="E24" s="215"/>
      <c r="F24" s="218"/>
      <c r="G24" s="221"/>
      <c r="H24" s="221"/>
      <c r="I24" s="125" t="str">
        <f>IF((Form_B!$C$25&gt;0),(G24+H24)/Form_B!$C$25,"")</f>
        <v/>
      </c>
      <c r="J24" s="224"/>
      <c r="K24" s="224"/>
      <c r="L24" s="225" t="str">
        <f>IF((Form_B!$C$25&gt;0),(J24+K24)/Form_B!$C$25,"")</f>
        <v/>
      </c>
      <c r="M24" s="272">
        <f>IF(OR(Percurso_3!$G24&gt;0,Percurso_3!$J24&gt;0),L24-I24,0)</f>
        <v>0</v>
      </c>
      <c r="P24" s="128"/>
    </row>
    <row r="25" spans="1:38" ht="13.9" customHeight="1" x14ac:dyDescent="0.2">
      <c r="B25" s="160">
        <f>IF(OR(Percurso_3!$M25&gt;=5.5%,Percurso_3!$M25&lt;=-5.5%),1,0)</f>
        <v>0</v>
      </c>
      <c r="C25" s="161">
        <f>IF(OR(Percurso_3!$M25&gt;=5.5%,Percurso_3!$M25&lt;=-5.5%),1,0)</f>
        <v>0</v>
      </c>
      <c r="D25" s="139"/>
      <c r="E25" s="215"/>
      <c r="F25" s="218"/>
      <c r="G25" s="221"/>
      <c r="H25" s="221"/>
      <c r="I25" s="125" t="str">
        <f>IF((Form_B!$C$25&gt;0),(G25+H25)/Form_B!$C$25,"")</f>
        <v/>
      </c>
      <c r="J25" s="224"/>
      <c r="K25" s="224"/>
      <c r="L25" s="225" t="str">
        <f>IF((Form_B!$C$25&gt;0),(J25+K25)/Form_B!$C$25,"")</f>
        <v/>
      </c>
      <c r="M25" s="272">
        <f>IF(OR(Percurso_3!$G25&gt;0,Percurso_3!$J25&gt;0),L25-I25,0)</f>
        <v>0</v>
      </c>
      <c r="P25" s="128"/>
    </row>
    <row r="26" spans="1:38" ht="13.9" customHeight="1" x14ac:dyDescent="0.2">
      <c r="B26" s="160">
        <f>IF(OR(Percurso_3!$M26&gt;=5.5%,Percurso_3!$M26&lt;=-5.5%),1,0)</f>
        <v>0</v>
      </c>
      <c r="C26" s="161">
        <f>IF(OR(Percurso_3!$M26&gt;=5.5%,Percurso_3!$M26&lt;=-5.5%),1,0)</f>
        <v>0</v>
      </c>
      <c r="D26" s="139"/>
      <c r="E26" s="215"/>
      <c r="F26" s="218"/>
      <c r="G26" s="221"/>
      <c r="H26" s="221"/>
      <c r="I26" s="125" t="str">
        <f>IF((Form_B!$C$25&gt;0),(G26+H26)/Form_B!$C$25,"")</f>
        <v/>
      </c>
      <c r="J26" s="224"/>
      <c r="K26" s="224"/>
      <c r="L26" s="225" t="str">
        <f>IF((Form_B!$C$25&gt;0),(J26+K26)/Form_B!$C$25,"")</f>
        <v/>
      </c>
      <c r="M26" s="272">
        <f>IF(OR(Percurso_3!$G26&gt;0,Percurso_3!$J26&gt;0),L26-I26,0)</f>
        <v>0</v>
      </c>
      <c r="P26" s="128"/>
    </row>
    <row r="27" spans="1:38" ht="13.9" customHeight="1" x14ac:dyDescent="0.2">
      <c r="B27" s="160">
        <f>IF(OR(Percurso_3!$M27&gt;=5.5%,Percurso_3!$M27&lt;=-5.5%),1,0)</f>
        <v>0</v>
      </c>
      <c r="C27" s="161">
        <f>IF(OR(Percurso_3!$M27&gt;=5.5%,Percurso_3!$M27&lt;=-5.5%),1,0)</f>
        <v>0</v>
      </c>
      <c r="D27" s="139"/>
      <c r="E27" s="215"/>
      <c r="F27" s="218"/>
      <c r="G27" s="221"/>
      <c r="H27" s="221"/>
      <c r="I27" s="125" t="str">
        <f>IF((Form_B!$C$25&gt;0),(G27+H27)/Form_B!$C$25,"")</f>
        <v/>
      </c>
      <c r="J27" s="230"/>
      <c r="K27" s="230"/>
      <c r="L27" s="225" t="str">
        <f>IF((Form_B!$C$25&gt;0),(J27+K27)/Form_B!$C$25,"")</f>
        <v/>
      </c>
      <c r="M27" s="272">
        <f>IF(OR(Percurso_3!$G27&gt;0,Percurso_3!$J27&gt;0),L27-I27,0)</f>
        <v>0</v>
      </c>
      <c r="P27" s="128"/>
      <c r="Q27" s="143"/>
      <c r="R27" s="143"/>
    </row>
    <row r="28" spans="1:38" ht="13.9" customHeight="1" x14ac:dyDescent="0.2">
      <c r="A28" s="163"/>
      <c r="B28" s="164"/>
      <c r="C28" s="164"/>
      <c r="D28" s="118"/>
      <c r="E28" s="344" t="s">
        <v>46</v>
      </c>
      <c r="F28" s="344"/>
      <c r="G28" s="92">
        <f>SUBTOTAL(109,Tabela133[Coluna4])</f>
        <v>0</v>
      </c>
      <c r="H28" s="92">
        <f>SUBTOTAL(109,Tabela133[Coluna5])</f>
        <v>0</v>
      </c>
      <c r="I28" s="119"/>
      <c r="J28" s="257">
        <f>SUBTOTAL(109,Tabela133[Coluna7])</f>
        <v>0</v>
      </c>
      <c r="K28" s="257">
        <f>SUBTOTAL(109,Tabela133[Coluna8])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400</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335</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391</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391</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SUM(J82:Q82)</f>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SUM(AB102:AI102)</f>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SUM(J103:Q103)</f>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J78:AJ79"/>
    <mergeCell ref="AK78:AK79"/>
    <mergeCell ref="AL78:AL79"/>
    <mergeCell ref="D38:T38"/>
    <mergeCell ref="X78:X79"/>
    <mergeCell ref="Y78:Y79"/>
    <mergeCell ref="Z78:Z79"/>
    <mergeCell ref="AA78:AA79"/>
    <mergeCell ref="AB78:AI78"/>
    <mergeCell ref="R78:R79"/>
    <mergeCell ref="S78:S79"/>
    <mergeCell ref="T78:T79"/>
    <mergeCell ref="V78:V79"/>
    <mergeCell ref="W78:W79"/>
    <mergeCell ref="E76:Q76"/>
    <mergeCell ref="D78:D79"/>
    <mergeCell ref="E78:E79"/>
    <mergeCell ref="F78:F79"/>
    <mergeCell ref="G78:G79"/>
    <mergeCell ref="H78:H79"/>
    <mergeCell ref="I78:I79"/>
    <mergeCell ref="J78:Q78"/>
    <mergeCell ref="AA39:AA40"/>
    <mergeCell ref="AB39:AI39"/>
    <mergeCell ref="AJ39:AJ40"/>
    <mergeCell ref="AK39:AK40"/>
    <mergeCell ref="AL39:AL40"/>
    <mergeCell ref="V39:V40"/>
    <mergeCell ref="W39:W40"/>
    <mergeCell ref="X39:X40"/>
    <mergeCell ref="Y39:Y40"/>
    <mergeCell ref="Z39:Z40"/>
    <mergeCell ref="D39:D40"/>
    <mergeCell ref="E39:E40"/>
    <mergeCell ref="F39:F40"/>
    <mergeCell ref="G39:G40"/>
    <mergeCell ref="H39:H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I39:I40"/>
    <mergeCell ref="J39:Q39"/>
    <mergeCell ref="R39:R40"/>
    <mergeCell ref="S39:S40"/>
    <mergeCell ref="T39:T40"/>
    <mergeCell ref="M9:M11"/>
    <mergeCell ref="D32:AL32"/>
    <mergeCell ref="D33:T33"/>
    <mergeCell ref="V33:AL33"/>
    <mergeCell ref="D34:T34"/>
    <mergeCell ref="V34:AL34"/>
  </mergeCells>
  <dataValidations count="3">
    <dataValidation allowBlank="1" showInputMessage="1" showErrorMessage="1" promptTitle="Atenção" prompt="Esta célula contém fórmulas e pode ser preenchida automaticamente. Em qualquer cópia, tem de ser introduzido manualmente." sqref="D34 V34:V38 V78:W78 E39 V39:W39 E78" xr:uid="{6E13A721-377B-4353-A9DB-CC7F5E4A04C0}"/>
    <dataValidation allowBlank="1" showInputMessage="1" showErrorMessage="1" promptTitle="Atenção" prompt="Esta célula contém fórmulas e é preenchida automaticamente." sqref="J28:K28 G28:H28 P9 P10:Q10 A7:C7 L13:M27 B13:C27 I13:I27 E7:E8 AA105 I105:I108 R105:S108 AK105 R76:S77 AK76:AK77 AA76:AA77 D38" xr:uid="{0A43B7E4-19E3-4A82-A60D-757F9315F613}"/>
    <dataValidation allowBlank="1" showErrorMessage="1" promptTitle="Atenção" sqref="E13:H27 J13:K27" xr:uid="{CE22949F-D764-4236-AC0D-EC1669CDA827}"/>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401BD-09A5-40C1-9C14-E72BB1535B86}">
  <sheetPr>
    <tabColor theme="2" tint="-0.499984740745262"/>
  </sheetPr>
  <dimension ref="A1:AL114"/>
  <sheetViews>
    <sheetView topLeftCell="D1" zoomScaleNormal="100" workbookViewId="0">
      <selection activeCell="D2" sqref="D2:L2"/>
    </sheetView>
  </sheetViews>
  <sheetFormatPr defaultColWidth="9.28515625" defaultRowHeight="19.899999999999999" customHeight="1" x14ac:dyDescent="0.2"/>
  <cols>
    <col min="1" max="1" width="11.7109375" style="156" hidden="1" customWidth="1"/>
    <col min="2" max="3" width="4.28515625" style="156" hidden="1" customWidth="1"/>
    <col min="4" max="4" width="16.42578125" style="122" customWidth="1"/>
    <col min="5" max="5" width="54.7109375" style="122" customWidth="1"/>
    <col min="6" max="6" width="10.5703125" style="122" customWidth="1"/>
    <col min="7" max="7" width="11.28515625" style="122" customWidth="1"/>
    <col min="8" max="8" width="10.28515625" style="122" customWidth="1"/>
    <col min="9" max="9" width="11.7109375" style="122" customWidth="1"/>
    <col min="10" max="10" width="11.140625" style="122" customWidth="1"/>
    <col min="11" max="11" width="9.28515625" style="122" customWidth="1"/>
    <col min="12" max="12" width="12.140625" style="122" customWidth="1"/>
    <col min="13" max="13" width="11" style="143" customWidth="1"/>
    <col min="14" max="14" width="7.28515625" style="143" customWidth="1"/>
    <col min="15" max="15" width="7.7109375" style="143" customWidth="1"/>
    <col min="16" max="16" width="6.5703125" style="122" customWidth="1"/>
    <col min="17" max="17" width="5.140625" style="122" customWidth="1"/>
    <col min="18" max="18" width="10.7109375" style="122" bestFit="1" customWidth="1"/>
    <col min="19" max="19" width="9.28515625" style="122" customWidth="1"/>
    <col min="20" max="21" width="9.28515625" style="122"/>
    <col min="22" max="22" width="12" style="122" customWidth="1"/>
    <col min="23" max="23" width="43.5703125" style="122" customWidth="1"/>
    <col min="24" max="35" width="9.28515625" style="122"/>
    <col min="36" max="36" width="11.7109375" style="122" customWidth="1"/>
    <col min="37" max="16384" width="9.28515625" style="122"/>
  </cols>
  <sheetData>
    <row r="1" spans="1:17" ht="19.899999999999999" customHeight="1" x14ac:dyDescent="0.2">
      <c r="A1" s="155"/>
      <c r="B1" s="155"/>
      <c r="C1" s="155"/>
      <c r="D1" s="361"/>
      <c r="E1" s="361"/>
      <c r="F1" s="361"/>
      <c r="G1" s="361"/>
      <c r="H1" s="361"/>
      <c r="I1" s="361"/>
      <c r="J1" s="361"/>
      <c r="K1" s="361"/>
      <c r="L1" s="361"/>
      <c r="N1" s="145"/>
      <c r="P1" s="128"/>
    </row>
    <row r="2" spans="1:17" ht="25.15" customHeight="1" x14ac:dyDescent="0.2">
      <c r="D2" s="362" t="s">
        <v>322</v>
      </c>
      <c r="E2" s="362"/>
      <c r="F2" s="362"/>
      <c r="G2" s="362"/>
      <c r="H2" s="362"/>
      <c r="I2" s="362"/>
      <c r="J2" s="362"/>
      <c r="K2" s="362"/>
      <c r="L2" s="362"/>
      <c r="M2" s="144"/>
      <c r="N2" s="145"/>
      <c r="P2" s="128"/>
    </row>
    <row r="3" spans="1:17" ht="19.899999999999999" customHeight="1" x14ac:dyDescent="0.2">
      <c r="A3" s="157"/>
      <c r="B3" s="155"/>
      <c r="C3" s="155"/>
      <c r="D3" s="363" t="s">
        <v>23</v>
      </c>
      <c r="E3" s="363"/>
      <c r="F3" s="363"/>
      <c r="G3" s="363"/>
      <c r="H3" s="363"/>
      <c r="I3" s="363"/>
      <c r="J3" s="363"/>
      <c r="K3" s="363"/>
      <c r="L3" s="363"/>
      <c r="M3" s="146"/>
      <c r="N3" s="146"/>
      <c r="O3" s="146"/>
      <c r="P3" s="128"/>
    </row>
    <row r="4" spans="1:17" ht="16.149999999999999" customHeight="1" x14ac:dyDescent="0.2">
      <c r="A4" s="157"/>
      <c r="B4" s="155"/>
      <c r="C4" s="155"/>
      <c r="E4" s="351" t="s">
        <v>24</v>
      </c>
      <c r="F4" s="351"/>
      <c r="G4" s="351"/>
      <c r="H4" s="351"/>
      <c r="I4" s="351"/>
      <c r="J4" s="351"/>
      <c r="K4" s="351"/>
      <c r="P4" s="128"/>
    </row>
    <row r="5" spans="1:17" ht="19.899999999999999" customHeight="1" x14ac:dyDescent="0.2">
      <c r="A5" s="157"/>
      <c r="B5" s="155"/>
      <c r="C5" s="155"/>
      <c r="D5" s="171" t="s">
        <v>326</v>
      </c>
      <c r="E5" s="348"/>
      <c r="F5" s="349"/>
      <c r="G5" s="349"/>
      <c r="H5" s="349"/>
      <c r="I5" s="349"/>
      <c r="J5" s="349"/>
      <c r="K5" s="349"/>
      <c r="L5" s="350"/>
      <c r="M5" s="147"/>
      <c r="N5" s="146"/>
      <c r="P5" s="128"/>
    </row>
    <row r="6" spans="1:17" ht="19.899999999999999" customHeight="1" x14ac:dyDescent="0.2">
      <c r="A6" s="157"/>
      <c r="B6" s="155"/>
      <c r="C6" s="155"/>
      <c r="D6" s="171" t="s">
        <v>327</v>
      </c>
      <c r="E6" s="358">
        <f>Form_B!C41</f>
        <v>0</v>
      </c>
      <c r="F6" s="359"/>
      <c r="G6" s="359"/>
      <c r="H6" s="359"/>
      <c r="I6" s="359"/>
      <c r="J6" s="359"/>
      <c r="K6" s="359"/>
      <c r="L6" s="360"/>
      <c r="M6" s="147"/>
      <c r="N6" s="146"/>
      <c r="P6" s="128"/>
    </row>
    <row r="7" spans="1:17" ht="18" customHeight="1" x14ac:dyDescent="0.2">
      <c r="A7" s="170" t="s">
        <v>324</v>
      </c>
      <c r="B7" s="158"/>
      <c r="C7" s="158"/>
      <c r="E7" s="356" t="str">
        <f>IF(OR(Form_A!I70="a)",ISBLANK(Form_A!I70))*SUM(B13:B16)&gt;=1,$A$7,"")</f>
        <v/>
      </c>
      <c r="F7" s="356"/>
      <c r="G7" s="356"/>
      <c r="H7" s="356"/>
      <c r="I7" s="356"/>
      <c r="J7" s="356"/>
      <c r="K7" s="356"/>
      <c r="L7" s="356"/>
      <c r="P7" s="128"/>
    </row>
    <row r="8" spans="1:17" ht="18" customHeight="1" x14ac:dyDescent="0.2">
      <c r="A8" s="170" t="s">
        <v>325</v>
      </c>
      <c r="B8" s="158"/>
      <c r="C8" s="158"/>
      <c r="E8" s="357" t="str">
        <f>IF(OR(Form_A!I70="a)",ISBLANK(Form_A!I70))*SUM(C17:C27)&gt;=1,$A$8,"")</f>
        <v/>
      </c>
      <c r="F8" s="357"/>
      <c r="G8" s="357"/>
      <c r="H8" s="357"/>
      <c r="I8" s="357"/>
      <c r="J8" s="357"/>
      <c r="K8" s="357"/>
      <c r="L8" s="357"/>
      <c r="P8" s="128"/>
    </row>
    <row r="9" spans="1:17" ht="13.9" customHeight="1" x14ac:dyDescent="0.2">
      <c r="B9" s="364"/>
      <c r="C9" s="364"/>
      <c r="D9" s="368" t="s">
        <v>25</v>
      </c>
      <c r="E9" s="368"/>
      <c r="F9" s="369" t="s">
        <v>26</v>
      </c>
      <c r="G9" s="365" t="s">
        <v>27</v>
      </c>
      <c r="H9" s="365"/>
      <c r="I9" s="365"/>
      <c r="J9" s="366" t="s">
        <v>28</v>
      </c>
      <c r="K9" s="366"/>
      <c r="L9" s="366"/>
      <c r="M9" s="367" t="s">
        <v>390</v>
      </c>
      <c r="P9" s="128"/>
    </row>
    <row r="10" spans="1:17" ht="13.9" customHeight="1" x14ac:dyDescent="0.2">
      <c r="B10" s="364"/>
      <c r="C10" s="364"/>
      <c r="D10" s="368"/>
      <c r="E10" s="368"/>
      <c r="F10" s="369"/>
      <c r="G10" s="352" t="s">
        <v>29</v>
      </c>
      <c r="H10" s="352"/>
      <c r="I10" s="352" t="s">
        <v>234</v>
      </c>
      <c r="J10" s="354" t="s">
        <v>29</v>
      </c>
      <c r="K10" s="354"/>
      <c r="L10" s="354" t="s">
        <v>234</v>
      </c>
      <c r="M10" s="367"/>
      <c r="P10" s="128"/>
      <c r="Q10" s="260"/>
    </row>
    <row r="11" spans="1:17" ht="13.9" customHeight="1" x14ac:dyDescent="0.2">
      <c r="B11" s="364"/>
      <c r="C11" s="364"/>
      <c r="D11" s="368"/>
      <c r="E11" s="368"/>
      <c r="F11" s="368"/>
      <c r="G11" s="258" t="s">
        <v>30</v>
      </c>
      <c r="H11" s="258" t="s">
        <v>31</v>
      </c>
      <c r="I11" s="353"/>
      <c r="J11" s="259" t="s">
        <v>30</v>
      </c>
      <c r="K11" s="259" t="s">
        <v>31</v>
      </c>
      <c r="L11" s="355"/>
      <c r="M11" s="367"/>
      <c r="P11" s="128"/>
    </row>
    <row r="12" spans="1:17" ht="13.9" hidden="1" customHeight="1" x14ac:dyDescent="0.2">
      <c r="B12" s="159" t="s">
        <v>42</v>
      </c>
      <c r="C12" s="159">
        <v>0.05</v>
      </c>
      <c r="D12" s="129" t="s">
        <v>32</v>
      </c>
      <c r="E12" s="130" t="s">
        <v>33</v>
      </c>
      <c r="F12" s="131" t="s">
        <v>34</v>
      </c>
      <c r="G12" s="132" t="s">
        <v>35</v>
      </c>
      <c r="H12" s="132" t="s">
        <v>36</v>
      </c>
      <c r="I12" s="133" t="s">
        <v>37</v>
      </c>
      <c r="J12" s="134" t="s">
        <v>38</v>
      </c>
      <c r="K12" s="134" t="s">
        <v>39</v>
      </c>
      <c r="L12" s="134" t="s">
        <v>40</v>
      </c>
      <c r="M12" s="271" t="s">
        <v>41</v>
      </c>
      <c r="N12" s="143" t="s">
        <v>328</v>
      </c>
      <c r="O12" s="143" t="s">
        <v>329</v>
      </c>
      <c r="P12" s="128" t="s">
        <v>336</v>
      </c>
    </row>
    <row r="13" spans="1:17" ht="13.9" customHeight="1" x14ac:dyDescent="0.2">
      <c r="B13" s="160">
        <f>IF(OR(Percurso_4!$M13&gt;=5.5%,Percurso_4!$M13&lt;=-5.5%),1,0)</f>
        <v>0</v>
      </c>
      <c r="C13" s="161">
        <f>IF(OR(Percurso_4!$M13&gt;=5.5%,Percurso_4!$M13&lt;=-5.5%),1,0)</f>
        <v>0</v>
      </c>
      <c r="D13" s="135" t="s">
        <v>43</v>
      </c>
      <c r="E13" s="215"/>
      <c r="F13" s="218"/>
      <c r="G13" s="221"/>
      <c r="H13" s="221"/>
      <c r="I13" s="125" t="str">
        <f>IF((Form_B!$C$25&gt;0),(G13+H13)/Form_B!$C$25,"")</f>
        <v/>
      </c>
      <c r="J13" s="224"/>
      <c r="K13" s="224"/>
      <c r="L13" s="225" t="str">
        <f>IF((Form_B!$C$25&gt;0),(J13+K13)/Form_B!$C$25,"")</f>
        <v/>
      </c>
      <c r="M13" s="272">
        <f>IF(OR(Percurso_4!$G13&gt;0,Percurso_4!$J13&gt;0),L13-I13,0)</f>
        <v>0</v>
      </c>
      <c r="P13" s="128"/>
    </row>
    <row r="14" spans="1:17" ht="13.9" customHeight="1" x14ac:dyDescent="0.2">
      <c r="B14" s="160">
        <f>IF(OR(Percurso_4!$M14&gt;=5.5%,Percurso_4!$M14&lt;=-5.5%),1,0)</f>
        <v>0</v>
      </c>
      <c r="C14" s="161">
        <f>IF(OR(Percurso_4!$M14&gt;=5.5%,Percurso_4!$M14&lt;=-5.5%),1,0)</f>
        <v>0</v>
      </c>
      <c r="D14" s="136"/>
      <c r="E14" s="215"/>
      <c r="F14" s="218"/>
      <c r="G14" s="221"/>
      <c r="H14" s="221"/>
      <c r="I14" s="125" t="str">
        <f>IF((Form_B!$C$25&gt;0),(G14+H14)/Form_B!$C$25,"")</f>
        <v/>
      </c>
      <c r="J14" s="224"/>
      <c r="K14" s="224"/>
      <c r="L14" s="225" t="str">
        <f>IF((Form_B!$C$25&gt;0),(J14+K14)/Form_B!$C$25,"")</f>
        <v/>
      </c>
      <c r="M14" s="272">
        <f>IF(OR(Percurso_4!$G14&gt;0,Percurso_4!$J14&gt;0),L14-I14,0)</f>
        <v>0</v>
      </c>
      <c r="P14" s="128"/>
    </row>
    <row r="15" spans="1:17" ht="13.9" customHeight="1" x14ac:dyDescent="0.2">
      <c r="B15" s="160">
        <f>IF(OR(Percurso_4!$M15&gt;=5.5%,Percurso_4!$M15&lt;=-5.5%),1,0)</f>
        <v>0</v>
      </c>
      <c r="C15" s="161">
        <f>IF(OR(Percurso_4!$M15&gt;=5.5%,Percurso_4!$M15&lt;=-5.5%),1,0)</f>
        <v>0</v>
      </c>
      <c r="D15" s="137"/>
      <c r="E15" s="215"/>
      <c r="F15" s="218"/>
      <c r="G15" s="221"/>
      <c r="H15" s="221"/>
      <c r="I15" s="125" t="str">
        <f>IF((Form_B!$C$25&gt;0),(G15+H15)/Form_B!$C$25,"")</f>
        <v/>
      </c>
      <c r="J15" s="224"/>
      <c r="K15" s="224"/>
      <c r="L15" s="225" t="str">
        <f>IF((Form_B!$C$25&gt;0),(J15+K15)/Form_B!$C$25,"")</f>
        <v/>
      </c>
      <c r="M15" s="272">
        <f>IF(OR(Percurso_4!$G15&gt;0,Percurso_4!$J15&gt;0),L15-I15,0)</f>
        <v>0</v>
      </c>
      <c r="P15" s="128"/>
    </row>
    <row r="16" spans="1:17" ht="13.9" customHeight="1" thickBot="1" x14ac:dyDescent="0.25">
      <c r="B16" s="160">
        <f>IF(OR(Percurso_4!$M16&gt;=5.5%,Percurso_4!$M16&lt;=-5.5%),1,0)</f>
        <v>0</v>
      </c>
      <c r="C16" s="161">
        <f>IF(OR(Percurso_4!$M16&gt;=5.5%,Percurso_4!$M16&lt;=-5.5%),1,0)</f>
        <v>0</v>
      </c>
      <c r="D16" s="138"/>
      <c r="E16" s="216"/>
      <c r="F16" s="219"/>
      <c r="G16" s="222"/>
      <c r="H16" s="222"/>
      <c r="I16" s="126" t="str">
        <f>IF((Form_B!$C$25&gt;0),(G16+H16)/Form_B!$C$25,"")</f>
        <v/>
      </c>
      <c r="J16" s="226"/>
      <c r="K16" s="226"/>
      <c r="L16" s="227" t="str">
        <f>IF((Form_B!$C$25&gt;0),(J16+K16)/Form_B!$C$25,"")</f>
        <v/>
      </c>
      <c r="M16" s="272">
        <f>IF(OR(Percurso_4!$G16&gt;0,Percurso_4!$J16&gt;0),L16-I16,0)</f>
        <v>0</v>
      </c>
      <c r="P16" s="128"/>
    </row>
    <row r="17" spans="1:38" ht="13.9" customHeight="1" x14ac:dyDescent="0.2">
      <c r="B17" s="160">
        <f>IF(OR(Percurso_4!$M17&gt;=5.5%,Percurso_4!$M17&lt;=-5.5%),1,0)</f>
        <v>0</v>
      </c>
      <c r="C17" s="161">
        <f>IF(OR(Percurso_4!$M17&gt;=5.5%,Percurso_4!$M17&lt;=-5.5%),1,0)</f>
        <v>0</v>
      </c>
      <c r="D17" s="139" t="s">
        <v>57</v>
      </c>
      <c r="E17" s="217"/>
      <c r="F17" s="220"/>
      <c r="G17" s="223"/>
      <c r="H17" s="223"/>
      <c r="I17" s="127" t="str">
        <f>IF((Form_B!$C$25&gt;0),(G17+H17)/Form_B!$C$25,"")</f>
        <v/>
      </c>
      <c r="J17" s="228"/>
      <c r="K17" s="228"/>
      <c r="L17" s="229" t="str">
        <f>IF((Form_B!$C$25&gt;0),(J17+K17)/Form_B!$C$25,"")</f>
        <v/>
      </c>
      <c r="M17" s="272">
        <f>IF(OR(Percurso_4!$G17&gt;0,Percurso_4!$J17&gt;0),L17-I17,0)</f>
        <v>0</v>
      </c>
      <c r="P17" s="128"/>
    </row>
    <row r="18" spans="1:38" ht="13.9" customHeight="1" x14ac:dyDescent="0.2">
      <c r="B18" s="160">
        <f>IF(OR(Percurso_4!$M18&gt;=5.5%,Percurso_4!$M18&lt;=-5.5%),1,0)</f>
        <v>0</v>
      </c>
      <c r="C18" s="161">
        <f>IF(OR(Percurso_4!$M18&gt;=5.5%,Percurso_4!$M18&lt;=-5.5%),1,0)</f>
        <v>0</v>
      </c>
      <c r="D18" s="139" t="s">
        <v>44</v>
      </c>
      <c r="E18" s="215"/>
      <c r="F18" s="218"/>
      <c r="G18" s="221"/>
      <c r="H18" s="221"/>
      <c r="I18" s="125" t="str">
        <f>IF((Form_B!$C$25&gt;0),(G18+H18)/Form_B!$C$25,"")</f>
        <v/>
      </c>
      <c r="J18" s="224"/>
      <c r="K18" s="224"/>
      <c r="L18" s="225" t="str">
        <f>IF((Form_B!$C$25&gt;0),(J18+K18)/Form_B!$C$25,"")</f>
        <v/>
      </c>
      <c r="M18" s="272">
        <f>IF(OR(Percurso_4!$G18&gt;0,Percurso_4!$J18&gt;0),L18-I18,0)</f>
        <v>0</v>
      </c>
      <c r="P18" s="128"/>
    </row>
    <row r="19" spans="1:38" ht="13.9" customHeight="1" x14ac:dyDescent="0.2">
      <c r="B19" s="160">
        <f>IF(OR(Percurso_4!$M19&gt;=5.5%,Percurso_4!$M19&lt;=-5.5%),1,0)</f>
        <v>0</v>
      </c>
      <c r="C19" s="161">
        <f>IF(OR(Percurso_4!$M19&gt;=5.5%,Percurso_4!$M19&lt;=-5.5%),1,0)</f>
        <v>0</v>
      </c>
      <c r="D19" s="139" t="s">
        <v>45</v>
      </c>
      <c r="E19" s="215"/>
      <c r="F19" s="218"/>
      <c r="G19" s="221"/>
      <c r="H19" s="221"/>
      <c r="I19" s="125" t="str">
        <f>IF((Form_B!$C$25&gt;0),(G19+H19)/Form_B!$C$25,"")</f>
        <v/>
      </c>
      <c r="J19" s="224"/>
      <c r="K19" s="224"/>
      <c r="L19" s="225" t="str">
        <f>IF((Form_B!$C$25&gt;0),(J19+K19)/Form_B!$C$25,"")</f>
        <v/>
      </c>
      <c r="M19" s="272">
        <f>IF(OR(Percurso_4!$G19&gt;0,Percurso_4!$J19&gt;0),L19-I19,0)</f>
        <v>0</v>
      </c>
      <c r="P19" s="128"/>
    </row>
    <row r="20" spans="1:38" ht="13.9" customHeight="1" x14ac:dyDescent="0.2">
      <c r="B20" s="160">
        <f>IF(OR(Percurso_4!$M20&gt;=5.5%,Percurso_4!$M20&lt;=-5.5%),1,0)</f>
        <v>0</v>
      </c>
      <c r="C20" s="161">
        <f>IF(OR(Percurso_4!$M20&gt;=5.5%,Percurso_4!$M20&lt;=-5.5%),1,0)</f>
        <v>0</v>
      </c>
      <c r="D20" s="139"/>
      <c r="E20" s="215"/>
      <c r="F20" s="218"/>
      <c r="G20" s="221"/>
      <c r="H20" s="221"/>
      <c r="I20" s="125" t="str">
        <f>IF((Form_B!$C$25&gt;0),(G20+H20)/Form_B!$C$25,"")</f>
        <v/>
      </c>
      <c r="J20" s="224"/>
      <c r="K20" s="224"/>
      <c r="L20" s="225" t="str">
        <f>IF((Form_B!$C$25&gt;0),(J20+K20)/Form_B!$C$25,"")</f>
        <v/>
      </c>
      <c r="M20" s="272">
        <f>IF(OR(Percurso_4!$G20&gt;0,Percurso_4!$J20&gt;0),L20-I20,0)</f>
        <v>0</v>
      </c>
      <c r="P20" s="128"/>
    </row>
    <row r="21" spans="1:38" ht="13.9" customHeight="1" x14ac:dyDescent="0.2">
      <c r="B21" s="160">
        <f>IF(OR(Percurso_4!$M21&gt;=5.5%,Percurso_4!$M21&lt;=-5.5%),1,0)</f>
        <v>0</v>
      </c>
      <c r="C21" s="161">
        <f>IF(OR(Percurso_4!$M21&gt;=5.5%,Percurso_4!$M21&lt;=-5.5%),1,0)</f>
        <v>0</v>
      </c>
      <c r="D21" s="139"/>
      <c r="E21" s="215"/>
      <c r="F21" s="218"/>
      <c r="G21" s="221"/>
      <c r="H21" s="221"/>
      <c r="I21" s="125" t="str">
        <f>IF((Form_B!$C$25&gt;0),(G21+H21)/Form_B!$C$25,"")</f>
        <v/>
      </c>
      <c r="J21" s="224"/>
      <c r="K21" s="224"/>
      <c r="L21" s="225" t="str">
        <f>IF((Form_B!$C$25&gt;0),(J21+K21)/Form_B!$C$25,"")</f>
        <v/>
      </c>
      <c r="M21" s="272">
        <f>IF(OR(Percurso_4!$G21&gt;0,Percurso_4!$J21&gt;0),L21-I21,0)</f>
        <v>0</v>
      </c>
      <c r="P21" s="128"/>
    </row>
    <row r="22" spans="1:38" ht="13.9" customHeight="1" x14ac:dyDescent="0.2">
      <c r="B22" s="160">
        <f>IF(OR(Percurso_4!$M22&gt;=5.5%,Percurso_4!$M22&lt;=-5.5%),1,0)</f>
        <v>0</v>
      </c>
      <c r="C22" s="161">
        <f>IF(OR(Percurso_4!$M22&gt;=5.5%,Percurso_4!$M22&lt;=-5.5%),1,0)</f>
        <v>0</v>
      </c>
      <c r="D22" s="139"/>
      <c r="E22" s="215"/>
      <c r="F22" s="218"/>
      <c r="G22" s="221"/>
      <c r="H22" s="221"/>
      <c r="I22" s="125" t="str">
        <f>IF((Form_B!$C$25&gt;0),(G22+H22)/Form_B!$C$25,"")</f>
        <v/>
      </c>
      <c r="J22" s="224"/>
      <c r="K22" s="224"/>
      <c r="L22" s="225" t="str">
        <f>IF((Form_B!$C$25&gt;0),(J22+K22)/Form_B!$C$25,"")</f>
        <v/>
      </c>
      <c r="M22" s="272">
        <f>IF(OR(Percurso_4!$G22&gt;0,Percurso_4!$J22&gt;0),L22-I22,0)</f>
        <v>0</v>
      </c>
      <c r="P22" s="128"/>
      <c r="R22" s="143"/>
    </row>
    <row r="23" spans="1:38" ht="13.9" customHeight="1" x14ac:dyDescent="0.2">
      <c r="B23" s="160">
        <f>IF(OR(Percurso_4!$M23&gt;=5.5%,Percurso_4!$M23&lt;=-5.5%),1,0)</f>
        <v>0</v>
      </c>
      <c r="C23" s="161">
        <f>IF(OR(Percurso_4!$M23&gt;=5.5%,Percurso_4!$M23&lt;=-5.5%),1,0)</f>
        <v>0</v>
      </c>
      <c r="D23" s="139"/>
      <c r="E23" s="215"/>
      <c r="F23" s="218"/>
      <c r="G23" s="221"/>
      <c r="H23" s="221"/>
      <c r="I23" s="125" t="str">
        <f>IF((Form_B!$C$25&gt;0),(G23+H23)/Form_B!$C$25,"")</f>
        <v/>
      </c>
      <c r="J23" s="224"/>
      <c r="K23" s="224"/>
      <c r="L23" s="225" t="str">
        <f>IF((Form_B!$C$25&gt;0),(J23+K23)/Form_B!$C$25,"")</f>
        <v/>
      </c>
      <c r="M23" s="272">
        <f>IF(OR(Percurso_4!$G23&gt;0,Percurso_4!$J23&gt;0),L23-I23,0)</f>
        <v>0</v>
      </c>
      <c r="P23" s="128"/>
    </row>
    <row r="24" spans="1:38" ht="13.9" customHeight="1" x14ac:dyDescent="0.2">
      <c r="B24" s="160">
        <f>IF(OR(Percurso_4!$M24&gt;=5.5%,Percurso_4!$M24&lt;=-5.5%),1,0)</f>
        <v>0</v>
      </c>
      <c r="C24" s="161">
        <f>IF(OR(Percurso_4!$M24&gt;=5.5%,Percurso_4!$M24&lt;=-5.5%),1,0)</f>
        <v>0</v>
      </c>
      <c r="D24" s="139"/>
      <c r="E24" s="215"/>
      <c r="F24" s="218"/>
      <c r="G24" s="221"/>
      <c r="H24" s="221"/>
      <c r="I24" s="125" t="str">
        <f>IF((Form_B!$C$25&gt;0),(G24+H24)/Form_B!$C$25,"")</f>
        <v/>
      </c>
      <c r="J24" s="224"/>
      <c r="K24" s="224"/>
      <c r="L24" s="225" t="str">
        <f>IF((Form_B!$C$25&gt;0),(J24+K24)/Form_B!$C$25,"")</f>
        <v/>
      </c>
      <c r="M24" s="272">
        <f>IF(OR(Percurso_4!$G24&gt;0,Percurso_4!$J24&gt;0),L24-I24,0)</f>
        <v>0</v>
      </c>
      <c r="P24" s="128"/>
    </row>
    <row r="25" spans="1:38" ht="13.9" customHeight="1" x14ac:dyDescent="0.2">
      <c r="B25" s="160">
        <f>IF(OR(Percurso_4!$M25&gt;=5.5%,Percurso_4!$M25&lt;=-5.5%),1,0)</f>
        <v>0</v>
      </c>
      <c r="C25" s="161">
        <f>IF(OR(Percurso_4!$M25&gt;=5.5%,Percurso_4!$M25&lt;=-5.5%),1,0)</f>
        <v>0</v>
      </c>
      <c r="D25" s="139"/>
      <c r="E25" s="215"/>
      <c r="F25" s="218"/>
      <c r="G25" s="221"/>
      <c r="H25" s="221"/>
      <c r="I25" s="125" t="str">
        <f>IF((Form_B!$C$25&gt;0),(G25+H25)/Form_B!$C$25,"")</f>
        <v/>
      </c>
      <c r="J25" s="224"/>
      <c r="K25" s="224"/>
      <c r="L25" s="225" t="str">
        <f>IF((Form_B!$C$25&gt;0),(J25+K25)/Form_B!$C$25,"")</f>
        <v/>
      </c>
      <c r="M25" s="272">
        <f>IF(OR(Percurso_4!$G25&gt;0,Percurso_4!$J25&gt;0),L25-I25,0)</f>
        <v>0</v>
      </c>
      <c r="P25" s="128"/>
    </row>
    <row r="26" spans="1:38" ht="13.9" customHeight="1" x14ac:dyDescent="0.2">
      <c r="B26" s="160">
        <f>IF(OR(Percurso_4!$M26&gt;=5.5%,Percurso_4!$M26&lt;=-5.5%),1,0)</f>
        <v>0</v>
      </c>
      <c r="C26" s="161">
        <f>IF(OR(Percurso_4!$M26&gt;=5.5%,Percurso_4!$M26&lt;=-5.5%),1,0)</f>
        <v>0</v>
      </c>
      <c r="D26" s="139"/>
      <c r="E26" s="215"/>
      <c r="F26" s="218"/>
      <c r="G26" s="221"/>
      <c r="H26" s="221"/>
      <c r="I26" s="125" t="str">
        <f>IF((Form_B!$C$25&gt;0),(G26+H26)/Form_B!$C$25,"")</f>
        <v/>
      </c>
      <c r="J26" s="224"/>
      <c r="K26" s="224"/>
      <c r="L26" s="225" t="str">
        <f>IF((Form_B!$C$25&gt;0),(J26+K26)/Form_B!$C$25,"")</f>
        <v/>
      </c>
      <c r="M26" s="272">
        <f>IF(OR(Percurso_4!$G26&gt;0,Percurso_4!$J26&gt;0),L26-I26,0)</f>
        <v>0</v>
      </c>
      <c r="P26" s="128"/>
    </row>
    <row r="27" spans="1:38" ht="13.9" customHeight="1" x14ac:dyDescent="0.2">
      <c r="B27" s="160">
        <f>IF(OR(Percurso_4!$M27&gt;=5.5%,Percurso_4!$M27&lt;=-5.5%),1,0)</f>
        <v>0</v>
      </c>
      <c r="C27" s="161">
        <f>IF(OR(Percurso_4!$M27&gt;=5.5%,Percurso_4!$M27&lt;=-5.5%),1,0)</f>
        <v>0</v>
      </c>
      <c r="D27" s="139"/>
      <c r="E27" s="215"/>
      <c r="F27" s="218"/>
      <c r="G27" s="221"/>
      <c r="H27" s="221"/>
      <c r="I27" s="125" t="str">
        <f>IF((Form_B!$C$25&gt;0),(G27+H27)/Form_B!$C$25,"")</f>
        <v/>
      </c>
      <c r="J27" s="230"/>
      <c r="K27" s="230"/>
      <c r="L27" s="225" t="str">
        <f>IF((Form_B!$C$25&gt;0),(J27+K27)/Form_B!$C$25,"")</f>
        <v/>
      </c>
      <c r="M27" s="272">
        <f>IF(OR(Percurso_4!$G27&gt;0,Percurso_4!$J27&gt;0),L27-I27,0)</f>
        <v>0</v>
      </c>
      <c r="P27" s="128"/>
      <c r="Q27" s="143"/>
      <c r="R27" s="143"/>
    </row>
    <row r="28" spans="1:38" ht="13.9" customHeight="1" x14ac:dyDescent="0.2">
      <c r="A28" s="163"/>
      <c r="B28" s="164"/>
      <c r="C28" s="164"/>
      <c r="D28" s="118"/>
      <c r="E28" s="344" t="s">
        <v>46</v>
      </c>
      <c r="F28" s="344"/>
      <c r="G28" s="92">
        <f>SUBTOTAL(109,Tabela134[Coluna4])</f>
        <v>0</v>
      </c>
      <c r="H28" s="92">
        <f>SUBTOTAL(109,Tabela134[Coluna5])</f>
        <v>0</v>
      </c>
      <c r="I28" s="119"/>
      <c r="J28" s="257">
        <f>SUBTOTAL(109,Tabela134[Coluna7])</f>
        <v>0</v>
      </c>
      <c r="K28" s="257">
        <f>SUBTOTAL(109,Tabela134[Coluna8])</f>
        <v>0</v>
      </c>
      <c r="L28" s="231"/>
      <c r="P28" s="128"/>
    </row>
    <row r="29" spans="1:38" ht="13.9" customHeight="1" x14ac:dyDescent="0.2">
      <c r="A29" s="165"/>
      <c r="B29" s="164"/>
      <c r="C29" s="164"/>
      <c r="D29" s="118"/>
      <c r="E29" s="344" t="s">
        <v>47</v>
      </c>
      <c r="F29" s="344"/>
      <c r="G29" s="345">
        <f>G28+H28</f>
        <v>0</v>
      </c>
      <c r="H29" s="346"/>
      <c r="I29" s="120"/>
      <c r="J29" s="347">
        <f>J28+K28</f>
        <v>0</v>
      </c>
      <c r="K29" s="347"/>
      <c r="L29" s="121"/>
      <c r="P29" s="128"/>
    </row>
    <row r="30" spans="1:38" ht="13.9" customHeight="1" x14ac:dyDescent="0.2">
      <c r="A30" s="166"/>
      <c r="B30" s="166"/>
      <c r="C30" s="166"/>
      <c r="D30" s="140"/>
      <c r="E30" s="140"/>
      <c r="F30" s="140"/>
      <c r="G30" s="140"/>
      <c r="H30" s="140"/>
      <c r="I30" s="140"/>
      <c r="J30" s="141"/>
      <c r="K30" s="141"/>
      <c r="L30" s="141"/>
      <c r="M30" s="141"/>
      <c r="N30" s="141"/>
      <c r="O30" s="141"/>
      <c r="P30" s="142"/>
    </row>
    <row r="31" spans="1:38" ht="13.9" customHeight="1" x14ac:dyDescent="0.2">
      <c r="A31" s="166"/>
      <c r="B31" s="166"/>
      <c r="C31" s="166"/>
      <c r="D31" s="140"/>
      <c r="E31" s="140"/>
      <c r="F31" s="140"/>
      <c r="G31" s="140"/>
      <c r="H31" s="140"/>
      <c r="I31" s="140"/>
      <c r="J31" s="141"/>
      <c r="K31" s="141"/>
      <c r="L31" s="141"/>
      <c r="M31" s="148"/>
      <c r="N31" s="148"/>
      <c r="O31" s="148"/>
      <c r="P31" s="142"/>
    </row>
    <row r="32" spans="1:38" ht="25.15" customHeight="1" x14ac:dyDescent="0.2">
      <c r="D32" s="372" t="s">
        <v>323</v>
      </c>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row>
    <row r="33" spans="1:38" ht="21" customHeight="1" x14ac:dyDescent="0.2">
      <c r="A33" s="167"/>
      <c r="B33" s="155"/>
      <c r="C33" s="168"/>
      <c r="D33" s="343" t="s">
        <v>24</v>
      </c>
      <c r="E33" s="343"/>
      <c r="F33" s="343"/>
      <c r="G33" s="343"/>
      <c r="H33" s="343"/>
      <c r="I33" s="343"/>
      <c r="J33" s="343"/>
      <c r="K33" s="343"/>
      <c r="L33" s="343"/>
      <c r="M33" s="343"/>
      <c r="N33" s="343"/>
      <c r="O33" s="343"/>
      <c r="P33" s="343"/>
      <c r="Q33" s="343"/>
      <c r="R33" s="343"/>
      <c r="S33" s="343"/>
      <c r="T33" s="343"/>
      <c r="U33" s="2"/>
      <c r="V33" s="343" t="s">
        <v>24</v>
      </c>
      <c r="W33" s="343"/>
      <c r="X33" s="343"/>
      <c r="Y33" s="343"/>
      <c r="Z33" s="343"/>
      <c r="AA33" s="343"/>
      <c r="AB33" s="343"/>
      <c r="AC33" s="343"/>
      <c r="AD33" s="343"/>
      <c r="AE33" s="343"/>
      <c r="AF33" s="343"/>
      <c r="AG33" s="343"/>
      <c r="AH33" s="343"/>
      <c r="AI33" s="343"/>
      <c r="AJ33" s="343"/>
      <c r="AK33" s="343"/>
      <c r="AL33" s="343"/>
    </row>
    <row r="34" spans="1:38" ht="19.5" customHeight="1" x14ac:dyDescent="0.2">
      <c r="A34" s="167"/>
      <c r="B34" s="155"/>
      <c r="C34" s="168"/>
      <c r="D34" s="370">
        <f>E5</f>
        <v>0</v>
      </c>
      <c r="E34" s="370"/>
      <c r="F34" s="370"/>
      <c r="G34" s="370"/>
      <c r="H34" s="370"/>
      <c r="I34" s="370"/>
      <c r="J34" s="370"/>
      <c r="K34" s="370"/>
      <c r="L34" s="370"/>
      <c r="M34" s="370"/>
      <c r="N34" s="370"/>
      <c r="O34" s="370"/>
      <c r="P34" s="370"/>
      <c r="Q34" s="370"/>
      <c r="R34" s="370"/>
      <c r="S34" s="370"/>
      <c r="T34" s="371"/>
      <c r="U34" s="2"/>
      <c r="V34" s="341">
        <f>E6</f>
        <v>0</v>
      </c>
      <c r="W34" s="341"/>
      <c r="X34" s="341"/>
      <c r="Y34" s="341"/>
      <c r="Z34" s="341"/>
      <c r="AA34" s="341"/>
      <c r="AB34" s="341"/>
      <c r="AC34" s="341"/>
      <c r="AD34" s="341"/>
      <c r="AE34" s="341"/>
      <c r="AF34" s="341"/>
      <c r="AG34" s="341"/>
      <c r="AH34" s="341"/>
      <c r="AI34" s="341"/>
      <c r="AJ34" s="341"/>
      <c r="AK34" s="341"/>
      <c r="AL34" s="342"/>
    </row>
    <row r="35" spans="1:38" ht="13.9" customHeight="1" thickBot="1" x14ac:dyDescent="0.25">
      <c r="A35" s="167"/>
      <c r="B35" s="155"/>
      <c r="C35" s="168"/>
      <c r="D35" s="149"/>
      <c r="E35" s="149"/>
      <c r="F35" s="417"/>
      <c r="G35" s="149"/>
      <c r="H35" s="149"/>
      <c r="I35" s="149"/>
      <c r="J35" s="149"/>
      <c r="K35" s="149"/>
      <c r="L35" s="149"/>
      <c r="M35" s="149"/>
      <c r="N35" s="149"/>
      <c r="O35" s="149"/>
      <c r="P35" s="149"/>
      <c r="Q35" s="149"/>
      <c r="R35" s="149"/>
      <c r="S35" s="149"/>
      <c r="T35" s="149"/>
      <c r="U35" s="274"/>
      <c r="V35" s="2"/>
      <c r="W35" s="149"/>
      <c r="X35" s="149"/>
      <c r="Y35" s="149"/>
      <c r="Z35" s="149"/>
      <c r="AA35" s="149"/>
      <c r="AB35" s="149"/>
      <c r="AC35" s="149"/>
      <c r="AD35" s="149"/>
      <c r="AE35" s="149"/>
      <c r="AF35" s="149"/>
      <c r="AG35" s="149"/>
      <c r="AH35" s="149"/>
      <c r="AI35" s="149"/>
      <c r="AJ35" s="149"/>
      <c r="AK35" s="149"/>
      <c r="AL35" s="149"/>
    </row>
    <row r="36" spans="1:38" ht="15.95" customHeight="1" x14ac:dyDescent="0.2">
      <c r="A36" s="167"/>
      <c r="B36" s="155"/>
      <c r="C36" s="168"/>
      <c r="D36" s="418" t="s">
        <v>384</v>
      </c>
      <c r="E36" s="418"/>
      <c r="F36" s="430" t="e">
        <f>((G37/G36)-1)</f>
        <v>#DIV/0!</v>
      </c>
      <c r="G36" s="428">
        <f>R76</f>
        <v>0</v>
      </c>
      <c r="H36" s="420" t="s">
        <v>385</v>
      </c>
      <c r="I36" s="421"/>
      <c r="J36" s="422"/>
      <c r="L36" s="149"/>
      <c r="M36" s="149"/>
      <c r="N36" s="149"/>
      <c r="O36" s="149"/>
      <c r="P36" s="149"/>
      <c r="Q36" s="149"/>
      <c r="R36" s="149"/>
      <c r="S36" s="149"/>
      <c r="T36" s="149"/>
      <c r="U36" s="274"/>
      <c r="V36" s="2"/>
      <c r="W36" s="149"/>
      <c r="X36" s="149"/>
      <c r="Y36" s="149"/>
      <c r="Z36" s="149"/>
      <c r="AA36" s="149"/>
      <c r="AB36" s="149"/>
      <c r="AC36" s="149"/>
      <c r="AD36" s="149"/>
      <c r="AE36" s="149"/>
      <c r="AF36" s="149"/>
      <c r="AG36" s="149"/>
      <c r="AH36" s="149"/>
      <c r="AI36" s="149"/>
      <c r="AJ36" s="149"/>
      <c r="AK36" s="149"/>
      <c r="AL36" s="149"/>
    </row>
    <row r="37" spans="1:38" ht="15.95" customHeight="1" thickBot="1" x14ac:dyDescent="0.25">
      <c r="A37" s="167"/>
      <c r="B37" s="155"/>
      <c r="C37" s="168"/>
      <c r="D37" s="419"/>
      <c r="E37" s="419"/>
      <c r="F37" s="431"/>
      <c r="G37" s="429">
        <f>AJ76</f>
        <v>0</v>
      </c>
      <c r="H37" s="423" t="s">
        <v>386</v>
      </c>
      <c r="I37" s="424"/>
      <c r="J37" s="425"/>
      <c r="M37" s="122"/>
      <c r="N37" s="149"/>
      <c r="O37" s="149"/>
      <c r="P37" s="149"/>
      <c r="Q37" s="149"/>
      <c r="R37" s="149"/>
      <c r="S37" s="149"/>
      <c r="T37" s="149"/>
      <c r="U37" s="274"/>
      <c r="V37" s="2"/>
      <c r="W37" s="149"/>
      <c r="X37" s="149"/>
      <c r="Y37" s="149"/>
      <c r="Z37" s="149"/>
      <c r="AA37" s="149"/>
      <c r="AB37" s="149"/>
      <c r="AC37" s="149"/>
      <c r="AD37" s="149"/>
      <c r="AE37" s="149"/>
      <c r="AF37" s="149"/>
      <c r="AG37" s="149"/>
      <c r="AH37" s="149"/>
      <c r="AI37" s="149"/>
      <c r="AJ37" s="149"/>
      <c r="AK37" s="149"/>
      <c r="AL37" s="149"/>
    </row>
    <row r="38" spans="1:38" ht="24" customHeight="1" x14ac:dyDescent="0.2">
      <c r="A38" s="427" t="s">
        <v>387</v>
      </c>
      <c r="B38" s="155"/>
      <c r="C38" s="168"/>
      <c r="D38" s="432" t="str">
        <f>IF(ISERROR(F36),"",IF(OR(Form_A!$I$70="a)",ISBLANK(Form_A!$I$70))*OR(F36&gt;=15.5%,F36&lt;=-15.5%),$A$38,""))</f>
        <v/>
      </c>
      <c r="E38" s="432"/>
      <c r="F38" s="432"/>
      <c r="G38" s="432"/>
      <c r="H38" s="432"/>
      <c r="I38" s="432"/>
      <c r="J38" s="432"/>
      <c r="K38" s="432"/>
      <c r="L38" s="432"/>
      <c r="M38" s="432"/>
      <c r="N38" s="432"/>
      <c r="O38" s="432"/>
      <c r="P38" s="432"/>
      <c r="Q38" s="432"/>
      <c r="R38" s="432"/>
      <c r="S38" s="432"/>
      <c r="T38" s="432"/>
      <c r="U38" s="407"/>
      <c r="V38" s="2"/>
      <c r="W38" s="149"/>
      <c r="X38" s="149"/>
      <c r="Y38" s="149"/>
      <c r="Z38" s="149"/>
      <c r="AA38" s="149"/>
      <c r="AB38" s="149"/>
      <c r="AC38" s="149"/>
      <c r="AD38" s="149"/>
      <c r="AE38" s="149"/>
      <c r="AF38" s="149"/>
      <c r="AG38" s="149"/>
      <c r="AH38" s="149"/>
      <c r="AI38" s="149"/>
      <c r="AJ38" s="149"/>
      <c r="AK38" s="149"/>
      <c r="AL38" s="149"/>
    </row>
    <row r="39" spans="1:38" s="399" customFormat="1" ht="13.9" customHeight="1" x14ac:dyDescent="0.2">
      <c r="A39" s="382"/>
      <c r="B39" s="383"/>
      <c r="C39" s="384"/>
      <c r="D39" s="339" t="s">
        <v>64</v>
      </c>
      <c r="E39" s="385" t="s">
        <v>391</v>
      </c>
      <c r="F39" s="339" t="s">
        <v>330</v>
      </c>
      <c r="G39" s="386" t="s">
        <v>331</v>
      </c>
      <c r="H39" s="385" t="s">
        <v>64</v>
      </c>
      <c r="I39" s="387" t="s">
        <v>332</v>
      </c>
      <c r="J39" s="388" t="s">
        <v>333</v>
      </c>
      <c r="K39" s="389"/>
      <c r="L39" s="389"/>
      <c r="M39" s="389"/>
      <c r="N39" s="389"/>
      <c r="O39" s="389"/>
      <c r="P39" s="389"/>
      <c r="Q39" s="390"/>
      <c r="R39" s="391" t="s">
        <v>56</v>
      </c>
      <c r="S39" s="385" t="s">
        <v>29</v>
      </c>
      <c r="T39" s="385" t="s">
        <v>334</v>
      </c>
      <c r="U39" s="274"/>
      <c r="V39" s="392" t="s">
        <v>392</v>
      </c>
      <c r="W39" s="410" t="s">
        <v>391</v>
      </c>
      <c r="X39" s="392" t="s">
        <v>330</v>
      </c>
      <c r="Y39" s="392" t="s">
        <v>331</v>
      </c>
      <c r="Z39" s="393" t="s">
        <v>64</v>
      </c>
      <c r="AA39" s="394" t="s">
        <v>332</v>
      </c>
      <c r="AB39" s="395" t="s">
        <v>333</v>
      </c>
      <c r="AC39" s="396"/>
      <c r="AD39" s="396"/>
      <c r="AE39" s="396"/>
      <c r="AF39" s="396"/>
      <c r="AG39" s="396"/>
      <c r="AH39" s="396"/>
      <c r="AI39" s="397"/>
      <c r="AJ39" s="398" t="s">
        <v>56</v>
      </c>
      <c r="AK39" s="393" t="s">
        <v>29</v>
      </c>
      <c r="AL39" s="393" t="s">
        <v>334</v>
      </c>
    </row>
    <row r="40" spans="1:38" s="399" customFormat="1" ht="28.5" customHeight="1" x14ac:dyDescent="0.2">
      <c r="A40" s="382"/>
      <c r="B40" s="383"/>
      <c r="C40" s="384"/>
      <c r="D40" s="340"/>
      <c r="E40" s="400"/>
      <c r="F40" s="340"/>
      <c r="G40" s="400"/>
      <c r="H40" s="400"/>
      <c r="I40" s="401"/>
      <c r="J40" s="30" t="s">
        <v>48</v>
      </c>
      <c r="K40" s="30" t="s">
        <v>49</v>
      </c>
      <c r="L40" s="30" t="s">
        <v>50</v>
      </c>
      <c r="M40" s="30" t="s">
        <v>51</v>
      </c>
      <c r="N40" s="30" t="s">
        <v>52</v>
      </c>
      <c r="O40" s="30" t="s">
        <v>53</v>
      </c>
      <c r="P40" s="30" t="s">
        <v>54</v>
      </c>
      <c r="Q40" s="30" t="s">
        <v>55</v>
      </c>
      <c r="R40" s="402"/>
      <c r="S40" s="400"/>
      <c r="T40" s="400"/>
      <c r="U40" s="274"/>
      <c r="V40" s="404"/>
      <c r="W40" s="411"/>
      <c r="X40" s="403"/>
      <c r="Y40" s="403"/>
      <c r="Z40" s="403"/>
      <c r="AA40" s="405"/>
      <c r="AB40" s="150" t="s">
        <v>48</v>
      </c>
      <c r="AC40" s="150" t="s">
        <v>49</v>
      </c>
      <c r="AD40" s="150" t="s">
        <v>50</v>
      </c>
      <c r="AE40" s="150" t="s">
        <v>51</v>
      </c>
      <c r="AF40" s="150" t="s">
        <v>52</v>
      </c>
      <c r="AG40" s="150" t="s">
        <v>53</v>
      </c>
      <c r="AH40" s="150" t="s">
        <v>54</v>
      </c>
      <c r="AI40" s="150" t="s">
        <v>55</v>
      </c>
      <c r="AJ40" s="406"/>
      <c r="AK40" s="403"/>
      <c r="AL40" s="403"/>
    </row>
    <row r="41" spans="1:38" ht="14.1" customHeight="1" x14ac:dyDescent="0.2">
      <c r="D41" s="408" t="s">
        <v>392</v>
      </c>
      <c r="E41" s="234"/>
      <c r="F41" s="234"/>
      <c r="G41" s="234"/>
      <c r="H41" s="234"/>
      <c r="I41" s="234"/>
      <c r="J41" s="234"/>
      <c r="K41" s="234"/>
      <c r="L41" s="234"/>
      <c r="M41" s="234"/>
      <c r="N41" s="234"/>
      <c r="O41" s="234"/>
      <c r="P41" s="234"/>
      <c r="Q41" s="234"/>
      <c r="R41" s="233">
        <f>SUM(J41:Q41)</f>
        <v>0</v>
      </c>
      <c r="S41" s="234"/>
      <c r="T41" s="234"/>
      <c r="U41" s="274"/>
      <c r="V41" s="408" t="s">
        <v>392</v>
      </c>
      <c r="W41" s="234"/>
      <c r="X41" s="234"/>
      <c r="Y41" s="234"/>
      <c r="Z41" s="234"/>
      <c r="AA41" s="234"/>
      <c r="AB41" s="234"/>
      <c r="AC41" s="234"/>
      <c r="AD41" s="234"/>
      <c r="AE41" s="234"/>
      <c r="AF41" s="234"/>
      <c r="AG41" s="234"/>
      <c r="AH41" s="234"/>
      <c r="AI41" s="234"/>
      <c r="AJ41" s="233">
        <f>SUM(AB41:AI41)</f>
        <v>0</v>
      </c>
      <c r="AK41" s="234"/>
      <c r="AL41" s="234"/>
    </row>
    <row r="42" spans="1:38" ht="14.1" customHeight="1" x14ac:dyDescent="0.2">
      <c r="D42" s="408" t="s">
        <v>392</v>
      </c>
      <c r="E42" s="234"/>
      <c r="F42" s="234"/>
      <c r="G42" s="234"/>
      <c r="H42" s="234"/>
      <c r="I42" s="234"/>
      <c r="J42" s="234"/>
      <c r="K42" s="234"/>
      <c r="L42" s="234"/>
      <c r="M42" s="234"/>
      <c r="N42" s="234"/>
      <c r="O42" s="234"/>
      <c r="P42" s="234"/>
      <c r="Q42" s="234"/>
      <c r="R42" s="233">
        <f t="shared" ref="R42:R75" si="0">SUM(J42:Q42)</f>
        <v>0</v>
      </c>
      <c r="S42" s="234"/>
      <c r="T42" s="234"/>
      <c r="U42" s="274"/>
      <c r="V42" s="408" t="s">
        <v>392</v>
      </c>
      <c r="W42" s="234"/>
      <c r="X42" s="234"/>
      <c r="Y42" s="234"/>
      <c r="Z42" s="234"/>
      <c r="AA42" s="234"/>
      <c r="AB42" s="234"/>
      <c r="AC42" s="234"/>
      <c r="AD42" s="234"/>
      <c r="AE42" s="234"/>
      <c r="AF42" s="234"/>
      <c r="AG42" s="234"/>
      <c r="AH42" s="234"/>
      <c r="AI42" s="234"/>
      <c r="AJ42" s="233">
        <f t="shared" ref="AJ42:AJ75" si="1">SUM(AB42:AI42)</f>
        <v>0</v>
      </c>
      <c r="AK42" s="234"/>
      <c r="AL42" s="234"/>
    </row>
    <row r="43" spans="1:38" ht="14.1" customHeight="1" x14ac:dyDescent="0.2">
      <c r="D43" s="408" t="s">
        <v>392</v>
      </c>
      <c r="E43" s="234"/>
      <c r="F43" s="234"/>
      <c r="G43" s="234"/>
      <c r="H43" s="234"/>
      <c r="I43" s="234"/>
      <c r="J43" s="234"/>
      <c r="K43" s="234"/>
      <c r="L43" s="234"/>
      <c r="M43" s="234"/>
      <c r="N43" s="234"/>
      <c r="O43" s="234"/>
      <c r="P43" s="234"/>
      <c r="Q43" s="234"/>
      <c r="R43" s="233">
        <f t="shared" si="0"/>
        <v>0</v>
      </c>
      <c r="S43" s="234"/>
      <c r="T43" s="234"/>
      <c r="U43" s="274"/>
      <c r="V43" s="408" t="s">
        <v>392</v>
      </c>
      <c r="W43" s="234"/>
      <c r="X43" s="234"/>
      <c r="Y43" s="234"/>
      <c r="Z43" s="234"/>
      <c r="AA43" s="234"/>
      <c r="AB43" s="234"/>
      <c r="AC43" s="234"/>
      <c r="AD43" s="234"/>
      <c r="AE43" s="234"/>
      <c r="AF43" s="234"/>
      <c r="AG43" s="234"/>
      <c r="AH43" s="234"/>
      <c r="AI43" s="234"/>
      <c r="AJ43" s="233">
        <f t="shared" si="1"/>
        <v>0</v>
      </c>
      <c r="AK43" s="234"/>
      <c r="AL43" s="234"/>
    </row>
    <row r="44" spans="1:38" ht="14.1" customHeight="1" x14ac:dyDescent="0.2">
      <c r="D44" s="408" t="s">
        <v>392</v>
      </c>
      <c r="E44" s="234"/>
      <c r="F44" s="234"/>
      <c r="G44" s="234"/>
      <c r="H44" s="234"/>
      <c r="I44" s="234"/>
      <c r="J44" s="234"/>
      <c r="K44" s="234"/>
      <c r="L44" s="234"/>
      <c r="M44" s="234"/>
      <c r="N44" s="234"/>
      <c r="O44" s="234"/>
      <c r="P44" s="234"/>
      <c r="Q44" s="234"/>
      <c r="R44" s="233">
        <f t="shared" si="0"/>
        <v>0</v>
      </c>
      <c r="S44" s="234"/>
      <c r="T44" s="234"/>
      <c r="U44" s="274"/>
      <c r="V44" s="408" t="s">
        <v>392</v>
      </c>
      <c r="W44" s="234"/>
      <c r="X44" s="234"/>
      <c r="Y44" s="234"/>
      <c r="Z44" s="234"/>
      <c r="AA44" s="234"/>
      <c r="AB44" s="234"/>
      <c r="AC44" s="234"/>
      <c r="AD44" s="234"/>
      <c r="AE44" s="234"/>
      <c r="AF44" s="234"/>
      <c r="AG44" s="234"/>
      <c r="AH44" s="234"/>
      <c r="AI44" s="234"/>
      <c r="AJ44" s="233">
        <f t="shared" si="1"/>
        <v>0</v>
      </c>
      <c r="AK44" s="234"/>
      <c r="AL44" s="234"/>
    </row>
    <row r="45" spans="1:38" ht="14.1" customHeight="1" x14ac:dyDescent="0.2">
      <c r="D45" s="408" t="s">
        <v>392</v>
      </c>
      <c r="E45" s="234"/>
      <c r="F45" s="234"/>
      <c r="G45" s="234"/>
      <c r="H45" s="234"/>
      <c r="I45" s="234"/>
      <c r="J45" s="234"/>
      <c r="K45" s="234"/>
      <c r="L45" s="234"/>
      <c r="M45" s="234"/>
      <c r="N45" s="234"/>
      <c r="O45" s="234"/>
      <c r="P45" s="234"/>
      <c r="Q45" s="234"/>
      <c r="R45" s="233">
        <f t="shared" si="0"/>
        <v>0</v>
      </c>
      <c r="S45" s="234"/>
      <c r="T45" s="234"/>
      <c r="U45" s="274"/>
      <c r="V45" s="408" t="s">
        <v>392</v>
      </c>
      <c r="W45" s="234"/>
      <c r="X45" s="234"/>
      <c r="Y45" s="234"/>
      <c r="Z45" s="234"/>
      <c r="AA45" s="234"/>
      <c r="AB45" s="234"/>
      <c r="AC45" s="234"/>
      <c r="AD45" s="234"/>
      <c r="AE45" s="234"/>
      <c r="AF45" s="234"/>
      <c r="AG45" s="234"/>
      <c r="AH45" s="234"/>
      <c r="AI45" s="234"/>
      <c r="AJ45" s="233">
        <f t="shared" si="1"/>
        <v>0</v>
      </c>
      <c r="AK45" s="234"/>
      <c r="AL45" s="234"/>
    </row>
    <row r="46" spans="1:38" ht="14.1" customHeight="1" x14ac:dyDescent="0.2">
      <c r="D46" s="408" t="s">
        <v>392</v>
      </c>
      <c r="E46" s="234"/>
      <c r="F46" s="234"/>
      <c r="G46" s="234"/>
      <c r="H46" s="234"/>
      <c r="I46" s="234"/>
      <c r="J46" s="234"/>
      <c r="K46" s="234"/>
      <c r="L46" s="234"/>
      <c r="M46" s="234"/>
      <c r="N46" s="234"/>
      <c r="O46" s="234"/>
      <c r="P46" s="234"/>
      <c r="Q46" s="234"/>
      <c r="R46" s="233">
        <f t="shared" si="0"/>
        <v>0</v>
      </c>
      <c r="S46" s="234"/>
      <c r="T46" s="234"/>
      <c r="U46" s="274"/>
      <c r="V46" s="408" t="s">
        <v>392</v>
      </c>
      <c r="W46" s="234"/>
      <c r="X46" s="234"/>
      <c r="Y46" s="234"/>
      <c r="Z46" s="234"/>
      <c r="AA46" s="234"/>
      <c r="AB46" s="234"/>
      <c r="AC46" s="234"/>
      <c r="AD46" s="234"/>
      <c r="AE46" s="234"/>
      <c r="AF46" s="234"/>
      <c r="AG46" s="234"/>
      <c r="AH46" s="234"/>
      <c r="AI46" s="234"/>
      <c r="AJ46" s="233">
        <f t="shared" si="1"/>
        <v>0</v>
      </c>
      <c r="AK46" s="234"/>
      <c r="AL46" s="234"/>
    </row>
    <row r="47" spans="1:38" ht="14.1" customHeight="1" x14ac:dyDescent="0.2">
      <c r="D47" s="408" t="s">
        <v>392</v>
      </c>
      <c r="E47" s="234"/>
      <c r="F47" s="234"/>
      <c r="G47" s="234"/>
      <c r="H47" s="234"/>
      <c r="I47" s="234"/>
      <c r="J47" s="234"/>
      <c r="K47" s="234"/>
      <c r="L47" s="234"/>
      <c r="M47" s="234"/>
      <c r="N47" s="234"/>
      <c r="O47" s="234"/>
      <c r="P47" s="234"/>
      <c r="Q47" s="234"/>
      <c r="R47" s="233">
        <f t="shared" si="0"/>
        <v>0</v>
      </c>
      <c r="S47" s="234"/>
      <c r="T47" s="234"/>
      <c r="U47" s="274"/>
      <c r="V47" s="408" t="s">
        <v>392</v>
      </c>
      <c r="W47" s="234"/>
      <c r="X47" s="234"/>
      <c r="Y47" s="234"/>
      <c r="Z47" s="234"/>
      <c r="AA47" s="234"/>
      <c r="AB47" s="234"/>
      <c r="AC47" s="234"/>
      <c r="AD47" s="234"/>
      <c r="AE47" s="234"/>
      <c r="AF47" s="234"/>
      <c r="AG47" s="234"/>
      <c r="AH47" s="234"/>
      <c r="AI47" s="234"/>
      <c r="AJ47" s="233">
        <f t="shared" si="1"/>
        <v>0</v>
      </c>
      <c r="AK47" s="234"/>
      <c r="AL47" s="234"/>
    </row>
    <row r="48" spans="1:38" ht="14.1" customHeight="1" x14ac:dyDescent="0.2">
      <c r="D48" s="408" t="s">
        <v>392</v>
      </c>
      <c r="E48" s="234"/>
      <c r="F48" s="234"/>
      <c r="G48" s="234"/>
      <c r="H48" s="234"/>
      <c r="I48" s="234"/>
      <c r="J48" s="234"/>
      <c r="K48" s="234"/>
      <c r="L48" s="234"/>
      <c r="M48" s="234"/>
      <c r="N48" s="234"/>
      <c r="O48" s="234"/>
      <c r="P48" s="234"/>
      <c r="Q48" s="234"/>
      <c r="R48" s="233">
        <f t="shared" si="0"/>
        <v>0</v>
      </c>
      <c r="S48" s="234"/>
      <c r="T48" s="234"/>
      <c r="U48" s="274"/>
      <c r="V48" s="408" t="s">
        <v>392</v>
      </c>
      <c r="W48" s="234"/>
      <c r="X48" s="234"/>
      <c r="Y48" s="234"/>
      <c r="Z48" s="234"/>
      <c r="AA48" s="234"/>
      <c r="AB48" s="234"/>
      <c r="AC48" s="234"/>
      <c r="AD48" s="234"/>
      <c r="AE48" s="234"/>
      <c r="AF48" s="234"/>
      <c r="AG48" s="234"/>
      <c r="AH48" s="234"/>
      <c r="AI48" s="234"/>
      <c r="AJ48" s="233">
        <f t="shared" si="1"/>
        <v>0</v>
      </c>
      <c r="AK48" s="234"/>
      <c r="AL48" s="234"/>
    </row>
    <row r="49" spans="4:38" ht="14.1" customHeight="1" x14ac:dyDescent="0.2">
      <c r="D49" s="408" t="s">
        <v>392</v>
      </c>
      <c r="E49" s="234"/>
      <c r="F49" s="234"/>
      <c r="G49" s="234"/>
      <c r="H49" s="234"/>
      <c r="I49" s="234"/>
      <c r="J49" s="234"/>
      <c r="K49" s="234"/>
      <c r="L49" s="234"/>
      <c r="M49" s="234"/>
      <c r="N49" s="234"/>
      <c r="O49" s="234"/>
      <c r="P49" s="234"/>
      <c r="Q49" s="234"/>
      <c r="R49" s="233">
        <f t="shared" si="0"/>
        <v>0</v>
      </c>
      <c r="S49" s="234"/>
      <c r="T49" s="234"/>
      <c r="U49" s="274"/>
      <c r="V49" s="408" t="s">
        <v>392</v>
      </c>
      <c r="W49" s="234"/>
      <c r="X49" s="234"/>
      <c r="Y49" s="234"/>
      <c r="Z49" s="234"/>
      <c r="AA49" s="234"/>
      <c r="AB49" s="234"/>
      <c r="AC49" s="234"/>
      <c r="AD49" s="234"/>
      <c r="AE49" s="234"/>
      <c r="AF49" s="234"/>
      <c r="AG49" s="234"/>
      <c r="AH49" s="234"/>
      <c r="AI49" s="234"/>
      <c r="AJ49" s="233">
        <f t="shared" si="1"/>
        <v>0</v>
      </c>
      <c r="AK49" s="234"/>
      <c r="AL49" s="234"/>
    </row>
    <row r="50" spans="4:38" ht="14.1" customHeight="1" x14ac:dyDescent="0.2">
      <c r="D50" s="408" t="s">
        <v>392</v>
      </c>
      <c r="E50" s="234"/>
      <c r="F50" s="234"/>
      <c r="G50" s="234"/>
      <c r="H50" s="234"/>
      <c r="I50" s="234"/>
      <c r="J50" s="234"/>
      <c r="K50" s="234"/>
      <c r="L50" s="234"/>
      <c r="M50" s="234"/>
      <c r="N50" s="234"/>
      <c r="O50" s="234"/>
      <c r="P50" s="234"/>
      <c r="Q50" s="234"/>
      <c r="R50" s="233">
        <f t="shared" si="0"/>
        <v>0</v>
      </c>
      <c r="S50" s="234"/>
      <c r="T50" s="234"/>
      <c r="U50" s="274"/>
      <c r="V50" s="408" t="s">
        <v>392</v>
      </c>
      <c r="W50" s="234"/>
      <c r="X50" s="234"/>
      <c r="Y50" s="234"/>
      <c r="Z50" s="234"/>
      <c r="AA50" s="234"/>
      <c r="AB50" s="234"/>
      <c r="AC50" s="234"/>
      <c r="AD50" s="234"/>
      <c r="AE50" s="234"/>
      <c r="AF50" s="234"/>
      <c r="AG50" s="234"/>
      <c r="AH50" s="234"/>
      <c r="AI50" s="234"/>
      <c r="AJ50" s="233">
        <f t="shared" si="1"/>
        <v>0</v>
      </c>
      <c r="AK50" s="234"/>
      <c r="AL50" s="234"/>
    </row>
    <row r="51" spans="4:38" ht="14.1" customHeight="1" x14ac:dyDescent="0.2">
      <c r="D51" s="408" t="s">
        <v>392</v>
      </c>
      <c r="E51" s="234"/>
      <c r="F51" s="234"/>
      <c r="G51" s="234"/>
      <c r="H51" s="234"/>
      <c r="I51" s="234"/>
      <c r="J51" s="234"/>
      <c r="K51" s="234"/>
      <c r="L51" s="234"/>
      <c r="M51" s="234"/>
      <c r="N51" s="234"/>
      <c r="O51" s="234"/>
      <c r="P51" s="234"/>
      <c r="Q51" s="234"/>
      <c r="R51" s="233">
        <f t="shared" si="0"/>
        <v>0</v>
      </c>
      <c r="S51" s="234"/>
      <c r="T51" s="234"/>
      <c r="U51" s="274"/>
      <c r="V51" s="408" t="s">
        <v>392</v>
      </c>
      <c r="W51" s="234"/>
      <c r="X51" s="234"/>
      <c r="Y51" s="234"/>
      <c r="Z51" s="234"/>
      <c r="AA51" s="234"/>
      <c r="AB51" s="234"/>
      <c r="AC51" s="234"/>
      <c r="AD51" s="234"/>
      <c r="AE51" s="234"/>
      <c r="AF51" s="234"/>
      <c r="AG51" s="234"/>
      <c r="AH51" s="234"/>
      <c r="AI51" s="234"/>
      <c r="AJ51" s="233">
        <f t="shared" si="1"/>
        <v>0</v>
      </c>
      <c r="AK51" s="234"/>
      <c r="AL51" s="234"/>
    </row>
    <row r="52" spans="4:38" ht="14.1" customHeight="1" x14ac:dyDescent="0.2">
      <c r="D52" s="408" t="s">
        <v>392</v>
      </c>
      <c r="E52" s="234"/>
      <c r="F52" s="234"/>
      <c r="G52" s="234"/>
      <c r="H52" s="234"/>
      <c r="I52" s="234"/>
      <c r="J52" s="234"/>
      <c r="K52" s="234"/>
      <c r="L52" s="234"/>
      <c r="M52" s="234"/>
      <c r="N52" s="234"/>
      <c r="O52" s="234"/>
      <c r="P52" s="234"/>
      <c r="Q52" s="234"/>
      <c r="R52" s="233">
        <f t="shared" si="0"/>
        <v>0</v>
      </c>
      <c r="S52" s="234"/>
      <c r="T52" s="234"/>
      <c r="U52" s="274"/>
      <c r="V52" s="408" t="s">
        <v>392</v>
      </c>
      <c r="W52" s="234"/>
      <c r="X52" s="234"/>
      <c r="Y52" s="234"/>
      <c r="Z52" s="234"/>
      <c r="AA52" s="234"/>
      <c r="AB52" s="234"/>
      <c r="AC52" s="234"/>
      <c r="AD52" s="234"/>
      <c r="AE52" s="234"/>
      <c r="AF52" s="234"/>
      <c r="AG52" s="234"/>
      <c r="AH52" s="234"/>
      <c r="AI52" s="234"/>
      <c r="AJ52" s="233">
        <f t="shared" si="1"/>
        <v>0</v>
      </c>
      <c r="AK52" s="234"/>
      <c r="AL52" s="234"/>
    </row>
    <row r="53" spans="4:38" ht="14.1" customHeight="1" x14ac:dyDescent="0.2">
      <c r="D53" s="408" t="s">
        <v>392</v>
      </c>
      <c r="E53" s="234"/>
      <c r="F53" s="234"/>
      <c r="G53" s="234"/>
      <c r="H53" s="234"/>
      <c r="I53" s="234"/>
      <c r="J53" s="234"/>
      <c r="K53" s="234"/>
      <c r="L53" s="234"/>
      <c r="M53" s="234"/>
      <c r="N53" s="234"/>
      <c r="O53" s="234"/>
      <c r="P53" s="234"/>
      <c r="Q53" s="234"/>
      <c r="R53" s="233">
        <f t="shared" si="0"/>
        <v>0</v>
      </c>
      <c r="S53" s="234"/>
      <c r="T53" s="234"/>
      <c r="U53" s="274"/>
      <c r="V53" s="408" t="s">
        <v>392</v>
      </c>
      <c r="W53" s="234"/>
      <c r="X53" s="234"/>
      <c r="Y53" s="234"/>
      <c r="Z53" s="234"/>
      <c r="AA53" s="234"/>
      <c r="AB53" s="234"/>
      <c r="AC53" s="234"/>
      <c r="AD53" s="234"/>
      <c r="AE53" s="234"/>
      <c r="AF53" s="234"/>
      <c r="AG53" s="234"/>
      <c r="AH53" s="234"/>
      <c r="AI53" s="234"/>
      <c r="AJ53" s="233">
        <f t="shared" si="1"/>
        <v>0</v>
      </c>
      <c r="AK53" s="234"/>
      <c r="AL53" s="234"/>
    </row>
    <row r="54" spans="4:38" ht="14.1" customHeight="1" x14ac:dyDescent="0.2">
      <c r="D54" s="408" t="s">
        <v>392</v>
      </c>
      <c r="E54" s="234"/>
      <c r="F54" s="234"/>
      <c r="G54" s="234"/>
      <c r="H54" s="234"/>
      <c r="I54" s="234"/>
      <c r="J54" s="234"/>
      <c r="K54" s="234"/>
      <c r="L54" s="234"/>
      <c r="M54" s="234"/>
      <c r="N54" s="234"/>
      <c r="O54" s="234"/>
      <c r="P54" s="234"/>
      <c r="Q54" s="234"/>
      <c r="R54" s="233">
        <f t="shared" si="0"/>
        <v>0</v>
      </c>
      <c r="S54" s="234"/>
      <c r="T54" s="234"/>
      <c r="U54" s="274"/>
      <c r="V54" s="408" t="s">
        <v>392</v>
      </c>
      <c r="W54" s="234"/>
      <c r="X54" s="234"/>
      <c r="Y54" s="234"/>
      <c r="Z54" s="234"/>
      <c r="AA54" s="234"/>
      <c r="AB54" s="234"/>
      <c r="AC54" s="234"/>
      <c r="AD54" s="234"/>
      <c r="AE54" s="234"/>
      <c r="AF54" s="234"/>
      <c r="AG54" s="234"/>
      <c r="AH54" s="234"/>
      <c r="AI54" s="234"/>
      <c r="AJ54" s="233">
        <f t="shared" si="1"/>
        <v>0</v>
      </c>
      <c r="AK54" s="234"/>
      <c r="AL54" s="234"/>
    </row>
    <row r="55" spans="4:38" ht="14.1" customHeight="1" x14ac:dyDescent="0.2">
      <c r="D55" s="408" t="s">
        <v>392</v>
      </c>
      <c r="E55" s="234"/>
      <c r="F55" s="234"/>
      <c r="G55" s="234"/>
      <c r="H55" s="234"/>
      <c r="I55" s="234"/>
      <c r="J55" s="234"/>
      <c r="K55" s="234"/>
      <c r="L55" s="234"/>
      <c r="M55" s="234"/>
      <c r="N55" s="234"/>
      <c r="O55" s="234"/>
      <c r="P55" s="234"/>
      <c r="Q55" s="234"/>
      <c r="R55" s="233">
        <f t="shared" si="0"/>
        <v>0</v>
      </c>
      <c r="S55" s="234"/>
      <c r="T55" s="234"/>
      <c r="U55" s="274"/>
      <c r="V55" s="408" t="s">
        <v>392</v>
      </c>
      <c r="W55" s="234"/>
      <c r="X55" s="234"/>
      <c r="Y55" s="234"/>
      <c r="Z55" s="234"/>
      <c r="AA55" s="234"/>
      <c r="AB55" s="234"/>
      <c r="AC55" s="234"/>
      <c r="AD55" s="234"/>
      <c r="AE55" s="234"/>
      <c r="AF55" s="234"/>
      <c r="AG55" s="234"/>
      <c r="AH55" s="234"/>
      <c r="AI55" s="234"/>
      <c r="AJ55" s="233">
        <f t="shared" si="1"/>
        <v>0</v>
      </c>
      <c r="AK55" s="234"/>
      <c r="AL55" s="234"/>
    </row>
    <row r="56" spans="4:38" ht="14.1" customHeight="1" x14ac:dyDescent="0.2">
      <c r="D56" s="408" t="s">
        <v>392</v>
      </c>
      <c r="E56" s="234"/>
      <c r="F56" s="234"/>
      <c r="G56" s="234"/>
      <c r="H56" s="234"/>
      <c r="I56" s="234"/>
      <c r="J56" s="234"/>
      <c r="K56" s="234"/>
      <c r="L56" s="234"/>
      <c r="M56" s="234"/>
      <c r="N56" s="234"/>
      <c r="O56" s="234"/>
      <c r="P56" s="234"/>
      <c r="Q56" s="234"/>
      <c r="R56" s="233">
        <f t="shared" si="0"/>
        <v>0</v>
      </c>
      <c r="S56" s="234"/>
      <c r="T56" s="234"/>
      <c r="U56" s="274"/>
      <c r="V56" s="408" t="s">
        <v>392</v>
      </c>
      <c r="W56" s="234"/>
      <c r="X56" s="234"/>
      <c r="Y56" s="234"/>
      <c r="Z56" s="234"/>
      <c r="AA56" s="234"/>
      <c r="AB56" s="234"/>
      <c r="AC56" s="234"/>
      <c r="AD56" s="234"/>
      <c r="AE56" s="234"/>
      <c r="AF56" s="234"/>
      <c r="AG56" s="234"/>
      <c r="AH56" s="234"/>
      <c r="AI56" s="234"/>
      <c r="AJ56" s="233">
        <f t="shared" si="1"/>
        <v>0</v>
      </c>
      <c r="AK56" s="234"/>
      <c r="AL56" s="234"/>
    </row>
    <row r="57" spans="4:38" ht="14.1" customHeight="1" x14ac:dyDescent="0.2">
      <c r="D57" s="408" t="s">
        <v>392</v>
      </c>
      <c r="E57" s="234"/>
      <c r="F57" s="234"/>
      <c r="G57" s="234"/>
      <c r="H57" s="234"/>
      <c r="I57" s="234"/>
      <c r="J57" s="234"/>
      <c r="K57" s="234"/>
      <c r="L57" s="234"/>
      <c r="M57" s="234"/>
      <c r="N57" s="234"/>
      <c r="O57" s="234"/>
      <c r="P57" s="234"/>
      <c r="Q57" s="234"/>
      <c r="R57" s="233">
        <f t="shared" si="0"/>
        <v>0</v>
      </c>
      <c r="S57" s="234"/>
      <c r="T57" s="234"/>
      <c r="U57" s="274"/>
      <c r="V57" s="408" t="s">
        <v>392</v>
      </c>
      <c r="W57" s="234"/>
      <c r="X57" s="234"/>
      <c r="Y57" s="234"/>
      <c r="Z57" s="234"/>
      <c r="AA57" s="234"/>
      <c r="AB57" s="234"/>
      <c r="AC57" s="234"/>
      <c r="AD57" s="234"/>
      <c r="AE57" s="234"/>
      <c r="AF57" s="234"/>
      <c r="AG57" s="234"/>
      <c r="AH57" s="234"/>
      <c r="AI57" s="234"/>
      <c r="AJ57" s="233">
        <f t="shared" si="1"/>
        <v>0</v>
      </c>
      <c r="AK57" s="234"/>
      <c r="AL57" s="234"/>
    </row>
    <row r="58" spans="4:38" ht="14.1" customHeight="1" x14ac:dyDescent="0.2">
      <c r="D58" s="408" t="s">
        <v>392</v>
      </c>
      <c r="E58" s="234"/>
      <c r="F58" s="234"/>
      <c r="G58" s="234"/>
      <c r="H58" s="234"/>
      <c r="I58" s="234"/>
      <c r="J58" s="234"/>
      <c r="K58" s="234"/>
      <c r="L58" s="234"/>
      <c r="M58" s="234"/>
      <c r="N58" s="234"/>
      <c r="O58" s="234"/>
      <c r="P58" s="234"/>
      <c r="Q58" s="234"/>
      <c r="R58" s="233">
        <f t="shared" si="0"/>
        <v>0</v>
      </c>
      <c r="S58" s="234"/>
      <c r="T58" s="234"/>
      <c r="U58" s="274"/>
      <c r="V58" s="408" t="s">
        <v>392</v>
      </c>
      <c r="W58" s="234"/>
      <c r="X58" s="234"/>
      <c r="Y58" s="234"/>
      <c r="Z58" s="234"/>
      <c r="AA58" s="234"/>
      <c r="AB58" s="234"/>
      <c r="AC58" s="234"/>
      <c r="AD58" s="234"/>
      <c r="AE58" s="234"/>
      <c r="AF58" s="234"/>
      <c r="AG58" s="234"/>
      <c r="AH58" s="234"/>
      <c r="AI58" s="234"/>
      <c r="AJ58" s="233">
        <f t="shared" si="1"/>
        <v>0</v>
      </c>
      <c r="AK58" s="234"/>
      <c r="AL58" s="234"/>
    </row>
    <row r="59" spans="4:38" ht="14.1" customHeight="1" x14ac:dyDescent="0.2">
      <c r="D59" s="408" t="s">
        <v>392</v>
      </c>
      <c r="E59" s="234"/>
      <c r="F59" s="234"/>
      <c r="G59" s="234"/>
      <c r="H59" s="234"/>
      <c r="I59" s="234"/>
      <c r="J59" s="234"/>
      <c r="K59" s="234"/>
      <c r="L59" s="234"/>
      <c r="M59" s="234"/>
      <c r="N59" s="234"/>
      <c r="O59" s="234"/>
      <c r="P59" s="234"/>
      <c r="Q59" s="234"/>
      <c r="R59" s="233">
        <f t="shared" si="0"/>
        <v>0</v>
      </c>
      <c r="S59" s="234"/>
      <c r="T59" s="234"/>
      <c r="U59" s="274"/>
      <c r="V59" s="408" t="s">
        <v>392</v>
      </c>
      <c r="W59" s="234"/>
      <c r="X59" s="234"/>
      <c r="Y59" s="234"/>
      <c r="Z59" s="234"/>
      <c r="AA59" s="234"/>
      <c r="AB59" s="234"/>
      <c r="AC59" s="234"/>
      <c r="AD59" s="234"/>
      <c r="AE59" s="234"/>
      <c r="AF59" s="234"/>
      <c r="AG59" s="234"/>
      <c r="AH59" s="234"/>
      <c r="AI59" s="234"/>
      <c r="AJ59" s="233">
        <f t="shared" si="1"/>
        <v>0</v>
      </c>
      <c r="AK59" s="234"/>
      <c r="AL59" s="234"/>
    </row>
    <row r="60" spans="4:38" ht="14.1" customHeight="1" x14ac:dyDescent="0.2">
      <c r="D60" s="408" t="s">
        <v>392</v>
      </c>
      <c r="E60" s="234"/>
      <c r="F60" s="234"/>
      <c r="G60" s="234"/>
      <c r="H60" s="234"/>
      <c r="I60" s="234"/>
      <c r="J60" s="234"/>
      <c r="K60" s="234"/>
      <c r="L60" s="234"/>
      <c r="M60" s="234"/>
      <c r="N60" s="234"/>
      <c r="O60" s="234"/>
      <c r="P60" s="234"/>
      <c r="Q60" s="234"/>
      <c r="R60" s="233">
        <f t="shared" si="0"/>
        <v>0</v>
      </c>
      <c r="S60" s="234"/>
      <c r="T60" s="234"/>
      <c r="U60" s="274"/>
      <c r="V60" s="408" t="s">
        <v>392</v>
      </c>
      <c r="W60" s="234"/>
      <c r="X60" s="234"/>
      <c r="Y60" s="234"/>
      <c r="Z60" s="234"/>
      <c r="AA60" s="234"/>
      <c r="AB60" s="234"/>
      <c r="AC60" s="234"/>
      <c r="AD60" s="234"/>
      <c r="AE60" s="234"/>
      <c r="AF60" s="234"/>
      <c r="AG60" s="234"/>
      <c r="AH60" s="234"/>
      <c r="AI60" s="234"/>
      <c r="AJ60" s="233">
        <f t="shared" si="1"/>
        <v>0</v>
      </c>
      <c r="AK60" s="234"/>
      <c r="AL60" s="234"/>
    </row>
    <row r="61" spans="4:38" ht="14.1" customHeight="1" x14ac:dyDescent="0.2">
      <c r="D61" s="408" t="s">
        <v>392</v>
      </c>
      <c r="E61" s="234"/>
      <c r="F61" s="234"/>
      <c r="G61" s="234"/>
      <c r="H61" s="234"/>
      <c r="I61" s="234"/>
      <c r="J61" s="234"/>
      <c r="K61" s="234"/>
      <c r="L61" s="234"/>
      <c r="M61" s="234"/>
      <c r="N61" s="234"/>
      <c r="O61" s="234"/>
      <c r="P61" s="234"/>
      <c r="Q61" s="234"/>
      <c r="R61" s="233">
        <f t="shared" si="0"/>
        <v>0</v>
      </c>
      <c r="S61" s="234"/>
      <c r="T61" s="234"/>
      <c r="U61" s="274"/>
      <c r="V61" s="408" t="s">
        <v>392</v>
      </c>
      <c r="W61" s="234"/>
      <c r="X61" s="234"/>
      <c r="Y61" s="234"/>
      <c r="Z61" s="234"/>
      <c r="AA61" s="234"/>
      <c r="AB61" s="234"/>
      <c r="AC61" s="234"/>
      <c r="AD61" s="234"/>
      <c r="AE61" s="234"/>
      <c r="AF61" s="234"/>
      <c r="AG61" s="234"/>
      <c r="AH61" s="234"/>
      <c r="AI61" s="234"/>
      <c r="AJ61" s="233">
        <f t="shared" si="1"/>
        <v>0</v>
      </c>
      <c r="AK61" s="234"/>
      <c r="AL61" s="234"/>
    </row>
    <row r="62" spans="4:38" ht="14.1" customHeight="1" x14ac:dyDescent="0.2">
      <c r="D62" s="408" t="s">
        <v>392</v>
      </c>
      <c r="E62" s="234"/>
      <c r="F62" s="234"/>
      <c r="G62" s="234"/>
      <c r="H62" s="234"/>
      <c r="I62" s="234"/>
      <c r="J62" s="234"/>
      <c r="K62" s="234"/>
      <c r="L62" s="234"/>
      <c r="M62" s="234"/>
      <c r="N62" s="234"/>
      <c r="O62" s="234"/>
      <c r="P62" s="234"/>
      <c r="Q62" s="234"/>
      <c r="R62" s="233">
        <f t="shared" si="0"/>
        <v>0</v>
      </c>
      <c r="S62" s="234"/>
      <c r="T62" s="234"/>
      <c r="U62" s="274"/>
      <c r="V62" s="408" t="s">
        <v>392</v>
      </c>
      <c r="W62" s="234"/>
      <c r="X62" s="234"/>
      <c r="Y62" s="234"/>
      <c r="Z62" s="234"/>
      <c r="AA62" s="234"/>
      <c r="AB62" s="234"/>
      <c r="AC62" s="234"/>
      <c r="AD62" s="234"/>
      <c r="AE62" s="234"/>
      <c r="AF62" s="234"/>
      <c r="AG62" s="234"/>
      <c r="AH62" s="234"/>
      <c r="AI62" s="234"/>
      <c r="AJ62" s="233">
        <f t="shared" si="1"/>
        <v>0</v>
      </c>
      <c r="AK62" s="234"/>
      <c r="AL62" s="234"/>
    </row>
    <row r="63" spans="4:38" ht="14.1" customHeight="1" x14ac:dyDescent="0.2">
      <c r="D63" s="408" t="s">
        <v>392</v>
      </c>
      <c r="E63" s="234"/>
      <c r="F63" s="234"/>
      <c r="G63" s="234"/>
      <c r="H63" s="234"/>
      <c r="I63" s="234"/>
      <c r="J63" s="234"/>
      <c r="K63" s="234"/>
      <c r="L63" s="234"/>
      <c r="M63" s="234"/>
      <c r="N63" s="234"/>
      <c r="O63" s="234"/>
      <c r="P63" s="234"/>
      <c r="Q63" s="234"/>
      <c r="R63" s="233">
        <f t="shared" si="0"/>
        <v>0</v>
      </c>
      <c r="S63" s="234"/>
      <c r="T63" s="234"/>
      <c r="U63" s="274"/>
      <c r="V63" s="408" t="s">
        <v>392</v>
      </c>
      <c r="W63" s="234"/>
      <c r="X63" s="234"/>
      <c r="Y63" s="234"/>
      <c r="Z63" s="234"/>
      <c r="AA63" s="234"/>
      <c r="AB63" s="234"/>
      <c r="AC63" s="234"/>
      <c r="AD63" s="234"/>
      <c r="AE63" s="234"/>
      <c r="AF63" s="234"/>
      <c r="AG63" s="234"/>
      <c r="AH63" s="234"/>
      <c r="AI63" s="234"/>
      <c r="AJ63" s="233">
        <f t="shared" si="1"/>
        <v>0</v>
      </c>
      <c r="AK63" s="234"/>
      <c r="AL63" s="234"/>
    </row>
    <row r="64" spans="4:38" ht="14.1" customHeight="1" x14ac:dyDescent="0.2">
      <c r="D64" s="408" t="s">
        <v>392</v>
      </c>
      <c r="E64" s="234"/>
      <c r="F64" s="234"/>
      <c r="G64" s="234"/>
      <c r="H64" s="234"/>
      <c r="I64" s="234"/>
      <c r="J64" s="234"/>
      <c r="K64" s="234"/>
      <c r="L64" s="234"/>
      <c r="M64" s="234"/>
      <c r="N64" s="234"/>
      <c r="O64" s="234"/>
      <c r="P64" s="234"/>
      <c r="Q64" s="234"/>
      <c r="R64" s="233">
        <f t="shared" si="0"/>
        <v>0</v>
      </c>
      <c r="S64" s="234"/>
      <c r="T64" s="234"/>
      <c r="U64" s="274"/>
      <c r="V64" s="408" t="s">
        <v>392</v>
      </c>
      <c r="W64" s="234"/>
      <c r="X64" s="234"/>
      <c r="Y64" s="234"/>
      <c r="Z64" s="234"/>
      <c r="AA64" s="234"/>
      <c r="AB64" s="234"/>
      <c r="AC64" s="234"/>
      <c r="AD64" s="234"/>
      <c r="AE64" s="234"/>
      <c r="AF64" s="234"/>
      <c r="AG64" s="234"/>
      <c r="AH64" s="234"/>
      <c r="AI64" s="234"/>
      <c r="AJ64" s="233">
        <f t="shared" si="1"/>
        <v>0</v>
      </c>
      <c r="AK64" s="234"/>
      <c r="AL64" s="234"/>
    </row>
    <row r="65" spans="1:38" ht="14.1" customHeight="1" x14ac:dyDescent="0.2">
      <c r="D65" s="408" t="s">
        <v>392</v>
      </c>
      <c r="E65" s="234"/>
      <c r="F65" s="234"/>
      <c r="G65" s="234"/>
      <c r="H65" s="234"/>
      <c r="I65" s="234"/>
      <c r="J65" s="234"/>
      <c r="K65" s="234"/>
      <c r="L65" s="234"/>
      <c r="M65" s="234"/>
      <c r="N65" s="234"/>
      <c r="O65" s="234"/>
      <c r="P65" s="234"/>
      <c r="Q65" s="234"/>
      <c r="R65" s="233">
        <f t="shared" si="0"/>
        <v>0</v>
      </c>
      <c r="S65" s="234"/>
      <c r="T65" s="234"/>
      <c r="U65" s="274"/>
      <c r="V65" s="408" t="s">
        <v>392</v>
      </c>
      <c r="W65" s="234"/>
      <c r="X65" s="234"/>
      <c r="Y65" s="234"/>
      <c r="Z65" s="234"/>
      <c r="AA65" s="234"/>
      <c r="AB65" s="234"/>
      <c r="AC65" s="234"/>
      <c r="AD65" s="234"/>
      <c r="AE65" s="234"/>
      <c r="AF65" s="234"/>
      <c r="AG65" s="234"/>
      <c r="AH65" s="234"/>
      <c r="AI65" s="234"/>
      <c r="AJ65" s="233">
        <f t="shared" si="1"/>
        <v>0</v>
      </c>
      <c r="AK65" s="234"/>
      <c r="AL65" s="234"/>
    </row>
    <row r="66" spans="1:38" ht="14.1" customHeight="1" x14ac:dyDescent="0.2">
      <c r="D66" s="408" t="s">
        <v>392</v>
      </c>
      <c r="E66" s="234"/>
      <c r="F66" s="234"/>
      <c r="G66" s="234"/>
      <c r="H66" s="234"/>
      <c r="I66" s="234"/>
      <c r="J66" s="234"/>
      <c r="K66" s="234"/>
      <c r="L66" s="234"/>
      <c r="M66" s="234"/>
      <c r="N66" s="234"/>
      <c r="O66" s="234"/>
      <c r="P66" s="234"/>
      <c r="Q66" s="234"/>
      <c r="R66" s="233">
        <f t="shared" si="0"/>
        <v>0</v>
      </c>
      <c r="S66" s="234"/>
      <c r="T66" s="234"/>
      <c r="U66" s="274"/>
      <c r="V66" s="408" t="s">
        <v>392</v>
      </c>
      <c r="W66" s="234"/>
      <c r="X66" s="234"/>
      <c r="Y66" s="234"/>
      <c r="Z66" s="234"/>
      <c r="AA66" s="234"/>
      <c r="AB66" s="234"/>
      <c r="AC66" s="234"/>
      <c r="AD66" s="234"/>
      <c r="AE66" s="234"/>
      <c r="AF66" s="234"/>
      <c r="AG66" s="234"/>
      <c r="AH66" s="234"/>
      <c r="AI66" s="234"/>
      <c r="AJ66" s="233">
        <f t="shared" si="1"/>
        <v>0</v>
      </c>
      <c r="AK66" s="234"/>
      <c r="AL66" s="234"/>
    </row>
    <row r="67" spans="1:38" ht="14.1" customHeight="1" x14ac:dyDescent="0.2">
      <c r="D67" s="408" t="s">
        <v>392</v>
      </c>
      <c r="E67" s="234"/>
      <c r="F67" s="234"/>
      <c r="G67" s="234"/>
      <c r="H67" s="234"/>
      <c r="I67" s="234"/>
      <c r="J67" s="234"/>
      <c r="K67" s="234"/>
      <c r="L67" s="234"/>
      <c r="M67" s="234"/>
      <c r="N67" s="234"/>
      <c r="O67" s="234"/>
      <c r="P67" s="234"/>
      <c r="Q67" s="234"/>
      <c r="R67" s="233">
        <f t="shared" si="0"/>
        <v>0</v>
      </c>
      <c r="S67" s="234"/>
      <c r="T67" s="234"/>
      <c r="U67" s="274"/>
      <c r="V67" s="408" t="s">
        <v>392</v>
      </c>
      <c r="W67" s="234"/>
      <c r="X67" s="234"/>
      <c r="Y67" s="234"/>
      <c r="Z67" s="234"/>
      <c r="AA67" s="234"/>
      <c r="AB67" s="234"/>
      <c r="AC67" s="234"/>
      <c r="AD67" s="234"/>
      <c r="AE67" s="234"/>
      <c r="AF67" s="234"/>
      <c r="AG67" s="234"/>
      <c r="AH67" s="234"/>
      <c r="AI67" s="234"/>
      <c r="AJ67" s="233">
        <f t="shared" si="1"/>
        <v>0</v>
      </c>
      <c r="AK67" s="234"/>
      <c r="AL67" s="234"/>
    </row>
    <row r="68" spans="1:38" ht="14.1" customHeight="1" x14ac:dyDescent="0.2">
      <c r="D68" s="408" t="s">
        <v>392</v>
      </c>
      <c r="E68" s="234"/>
      <c r="F68" s="234"/>
      <c r="G68" s="234"/>
      <c r="H68" s="234"/>
      <c r="I68" s="234"/>
      <c r="J68" s="234"/>
      <c r="K68" s="234"/>
      <c r="L68" s="234"/>
      <c r="M68" s="234"/>
      <c r="N68" s="234"/>
      <c r="O68" s="234"/>
      <c r="P68" s="234"/>
      <c r="Q68" s="234"/>
      <c r="R68" s="233">
        <f t="shared" si="0"/>
        <v>0</v>
      </c>
      <c r="S68" s="234"/>
      <c r="T68" s="234"/>
      <c r="U68" s="274"/>
      <c r="V68" s="408" t="s">
        <v>392</v>
      </c>
      <c r="W68" s="234"/>
      <c r="X68" s="234"/>
      <c r="Y68" s="234"/>
      <c r="Z68" s="234"/>
      <c r="AA68" s="234"/>
      <c r="AB68" s="234"/>
      <c r="AC68" s="234"/>
      <c r="AD68" s="234"/>
      <c r="AE68" s="234"/>
      <c r="AF68" s="234"/>
      <c r="AG68" s="234"/>
      <c r="AH68" s="234"/>
      <c r="AI68" s="234"/>
      <c r="AJ68" s="233">
        <f t="shared" si="1"/>
        <v>0</v>
      </c>
      <c r="AK68" s="234"/>
      <c r="AL68" s="234"/>
    </row>
    <row r="69" spans="1:38" ht="14.1" customHeight="1" x14ac:dyDescent="0.2">
      <c r="D69" s="408" t="s">
        <v>392</v>
      </c>
      <c r="E69" s="234"/>
      <c r="F69" s="234"/>
      <c r="G69" s="234"/>
      <c r="H69" s="234"/>
      <c r="I69" s="234"/>
      <c r="J69" s="234"/>
      <c r="K69" s="234"/>
      <c r="L69" s="234"/>
      <c r="M69" s="234"/>
      <c r="N69" s="234"/>
      <c r="O69" s="234"/>
      <c r="P69" s="234"/>
      <c r="Q69" s="234"/>
      <c r="R69" s="233">
        <f t="shared" si="0"/>
        <v>0</v>
      </c>
      <c r="S69" s="234"/>
      <c r="T69" s="234"/>
      <c r="U69" s="274"/>
      <c r="V69" s="408" t="s">
        <v>392</v>
      </c>
      <c r="W69" s="234"/>
      <c r="X69" s="234"/>
      <c r="Y69" s="234"/>
      <c r="Z69" s="234"/>
      <c r="AA69" s="234"/>
      <c r="AB69" s="234"/>
      <c r="AC69" s="234"/>
      <c r="AD69" s="234"/>
      <c r="AE69" s="234"/>
      <c r="AF69" s="234"/>
      <c r="AG69" s="234"/>
      <c r="AH69" s="234"/>
      <c r="AI69" s="234"/>
      <c r="AJ69" s="233">
        <f t="shared" si="1"/>
        <v>0</v>
      </c>
      <c r="AK69" s="234"/>
      <c r="AL69" s="234"/>
    </row>
    <row r="70" spans="1:38" ht="14.1" customHeight="1" x14ac:dyDescent="0.2">
      <c r="D70" s="408" t="s">
        <v>392</v>
      </c>
      <c r="E70" s="234"/>
      <c r="F70" s="234"/>
      <c r="G70" s="234"/>
      <c r="H70" s="234"/>
      <c r="I70" s="234"/>
      <c r="J70" s="234"/>
      <c r="K70" s="234"/>
      <c r="L70" s="234"/>
      <c r="M70" s="234"/>
      <c r="N70" s="234"/>
      <c r="O70" s="234"/>
      <c r="P70" s="234"/>
      <c r="Q70" s="234"/>
      <c r="R70" s="233">
        <f t="shared" si="0"/>
        <v>0</v>
      </c>
      <c r="S70" s="234"/>
      <c r="T70" s="234"/>
      <c r="U70" s="274"/>
      <c r="V70" s="408" t="s">
        <v>392</v>
      </c>
      <c r="W70" s="234"/>
      <c r="X70" s="234"/>
      <c r="Y70" s="234"/>
      <c r="Z70" s="234"/>
      <c r="AA70" s="234"/>
      <c r="AB70" s="234"/>
      <c r="AC70" s="234"/>
      <c r="AD70" s="234"/>
      <c r="AE70" s="234"/>
      <c r="AF70" s="234"/>
      <c r="AG70" s="234"/>
      <c r="AH70" s="234"/>
      <c r="AI70" s="234"/>
      <c r="AJ70" s="233">
        <f t="shared" si="1"/>
        <v>0</v>
      </c>
      <c r="AK70" s="234"/>
      <c r="AL70" s="234"/>
    </row>
    <row r="71" spans="1:38" ht="14.1" customHeight="1" x14ac:dyDescent="0.2">
      <c r="D71" s="408" t="s">
        <v>392</v>
      </c>
      <c r="E71" s="234"/>
      <c r="F71" s="234"/>
      <c r="G71" s="234"/>
      <c r="H71" s="234"/>
      <c r="I71" s="234"/>
      <c r="J71" s="234"/>
      <c r="K71" s="234"/>
      <c r="L71" s="234"/>
      <c r="M71" s="234"/>
      <c r="N71" s="234"/>
      <c r="O71" s="234"/>
      <c r="P71" s="234"/>
      <c r="Q71" s="234"/>
      <c r="R71" s="233">
        <f t="shared" si="0"/>
        <v>0</v>
      </c>
      <c r="S71" s="234"/>
      <c r="T71" s="234"/>
      <c r="U71" s="274"/>
      <c r="V71" s="408" t="s">
        <v>392</v>
      </c>
      <c r="W71" s="234"/>
      <c r="X71" s="234"/>
      <c r="Y71" s="234"/>
      <c r="Z71" s="234"/>
      <c r="AA71" s="234"/>
      <c r="AB71" s="234"/>
      <c r="AC71" s="234"/>
      <c r="AD71" s="234"/>
      <c r="AE71" s="234"/>
      <c r="AF71" s="234"/>
      <c r="AG71" s="234"/>
      <c r="AH71" s="234"/>
      <c r="AI71" s="234"/>
      <c r="AJ71" s="233">
        <f t="shared" si="1"/>
        <v>0</v>
      </c>
      <c r="AK71" s="234"/>
      <c r="AL71" s="234"/>
    </row>
    <row r="72" spans="1:38" ht="14.1" customHeight="1" x14ac:dyDescent="0.2">
      <c r="D72" s="408" t="s">
        <v>392</v>
      </c>
      <c r="E72" s="234"/>
      <c r="F72" s="234"/>
      <c r="G72" s="234"/>
      <c r="H72" s="234"/>
      <c r="I72" s="234"/>
      <c r="J72" s="234"/>
      <c r="K72" s="234"/>
      <c r="L72" s="234"/>
      <c r="M72" s="234"/>
      <c r="N72" s="234"/>
      <c r="O72" s="234"/>
      <c r="P72" s="234"/>
      <c r="Q72" s="234"/>
      <c r="R72" s="233">
        <f t="shared" si="0"/>
        <v>0</v>
      </c>
      <c r="S72" s="234"/>
      <c r="T72" s="234"/>
      <c r="U72" s="274"/>
      <c r="V72" s="408" t="s">
        <v>392</v>
      </c>
      <c r="W72" s="234"/>
      <c r="X72" s="234"/>
      <c r="Y72" s="234"/>
      <c r="Z72" s="234"/>
      <c r="AA72" s="234"/>
      <c r="AB72" s="234"/>
      <c r="AC72" s="234"/>
      <c r="AD72" s="234"/>
      <c r="AE72" s="234"/>
      <c r="AF72" s="234"/>
      <c r="AG72" s="234"/>
      <c r="AH72" s="234"/>
      <c r="AI72" s="234"/>
      <c r="AJ72" s="233">
        <f t="shared" si="1"/>
        <v>0</v>
      </c>
      <c r="AK72" s="234"/>
      <c r="AL72" s="234"/>
    </row>
    <row r="73" spans="1:38" ht="14.1" customHeight="1" x14ac:dyDescent="0.2">
      <c r="D73" s="408" t="s">
        <v>392</v>
      </c>
      <c r="E73" s="234"/>
      <c r="F73" s="234"/>
      <c r="G73" s="234"/>
      <c r="H73" s="234"/>
      <c r="I73" s="234"/>
      <c r="J73" s="234"/>
      <c r="K73" s="234"/>
      <c r="L73" s="234"/>
      <c r="M73" s="234"/>
      <c r="N73" s="234"/>
      <c r="O73" s="234"/>
      <c r="P73" s="234"/>
      <c r="Q73" s="234"/>
      <c r="R73" s="233">
        <f t="shared" si="0"/>
        <v>0</v>
      </c>
      <c r="S73" s="234"/>
      <c r="T73" s="234"/>
      <c r="U73" s="274"/>
      <c r="V73" s="408" t="s">
        <v>392</v>
      </c>
      <c r="W73" s="234"/>
      <c r="X73" s="234"/>
      <c r="Y73" s="234"/>
      <c r="Z73" s="234"/>
      <c r="AA73" s="234"/>
      <c r="AB73" s="234"/>
      <c r="AC73" s="234"/>
      <c r="AD73" s="234"/>
      <c r="AE73" s="234"/>
      <c r="AF73" s="234"/>
      <c r="AG73" s="234"/>
      <c r="AH73" s="234"/>
      <c r="AI73" s="234"/>
      <c r="AJ73" s="233">
        <f t="shared" si="1"/>
        <v>0</v>
      </c>
      <c r="AK73" s="234"/>
      <c r="AL73" s="234"/>
    </row>
    <row r="74" spans="1:38" ht="14.1" customHeight="1" x14ac:dyDescent="0.2">
      <c r="D74" s="408" t="s">
        <v>392</v>
      </c>
      <c r="E74" s="234"/>
      <c r="F74" s="234"/>
      <c r="G74" s="234"/>
      <c r="H74" s="234"/>
      <c r="I74" s="234"/>
      <c r="J74" s="234"/>
      <c r="K74" s="234"/>
      <c r="L74" s="234"/>
      <c r="M74" s="234"/>
      <c r="N74" s="234"/>
      <c r="O74" s="234"/>
      <c r="P74" s="234"/>
      <c r="Q74" s="234"/>
      <c r="R74" s="233">
        <f t="shared" si="0"/>
        <v>0</v>
      </c>
      <c r="S74" s="234"/>
      <c r="T74" s="234"/>
      <c r="U74" s="274"/>
      <c r="V74" s="408" t="s">
        <v>392</v>
      </c>
      <c r="W74" s="234"/>
      <c r="X74" s="234"/>
      <c r="Y74" s="234"/>
      <c r="Z74" s="234"/>
      <c r="AA74" s="234"/>
      <c r="AB74" s="234"/>
      <c r="AC74" s="234"/>
      <c r="AD74" s="234"/>
      <c r="AE74" s="234"/>
      <c r="AF74" s="234"/>
      <c r="AG74" s="234"/>
      <c r="AH74" s="234"/>
      <c r="AI74" s="234"/>
      <c r="AJ74" s="233">
        <f t="shared" si="1"/>
        <v>0</v>
      </c>
      <c r="AK74" s="234"/>
      <c r="AL74" s="234"/>
    </row>
    <row r="75" spans="1:38" ht="14.1" customHeight="1" x14ac:dyDescent="0.2">
      <c r="D75" s="408" t="s">
        <v>392</v>
      </c>
      <c r="E75" s="234"/>
      <c r="F75" s="234"/>
      <c r="G75" s="234"/>
      <c r="H75" s="234"/>
      <c r="I75" s="234"/>
      <c r="J75" s="234"/>
      <c r="K75" s="234"/>
      <c r="L75" s="234"/>
      <c r="M75" s="234"/>
      <c r="N75" s="234"/>
      <c r="O75" s="234"/>
      <c r="P75" s="234"/>
      <c r="Q75" s="234"/>
      <c r="R75" s="233">
        <f t="shared" si="0"/>
        <v>0</v>
      </c>
      <c r="S75" s="234"/>
      <c r="T75" s="234"/>
      <c r="U75" s="274"/>
      <c r="V75" s="408" t="s">
        <v>392</v>
      </c>
      <c r="W75" s="234"/>
      <c r="X75" s="234"/>
      <c r="Y75" s="234"/>
      <c r="Z75" s="234"/>
      <c r="AA75" s="234"/>
      <c r="AB75" s="234"/>
      <c r="AC75" s="234"/>
      <c r="AD75" s="234"/>
      <c r="AE75" s="234"/>
      <c r="AF75" s="234"/>
      <c r="AG75" s="234"/>
      <c r="AH75" s="234"/>
      <c r="AI75" s="234"/>
      <c r="AJ75" s="233">
        <f t="shared" si="1"/>
        <v>0</v>
      </c>
      <c r="AK75" s="234"/>
      <c r="AL75" s="234"/>
    </row>
    <row r="76" spans="1:38" ht="19.899999999999999" customHeight="1" x14ac:dyDescent="0.2">
      <c r="A76" s="167"/>
      <c r="B76" s="155"/>
      <c r="C76" s="377"/>
      <c r="D76" s="409"/>
      <c r="E76" s="412"/>
      <c r="F76" s="412"/>
      <c r="G76" s="412"/>
      <c r="H76" s="412"/>
      <c r="I76" s="412"/>
      <c r="J76" s="412"/>
      <c r="K76" s="412"/>
      <c r="L76" s="412"/>
      <c r="M76" s="412"/>
      <c r="N76" s="412"/>
      <c r="O76" s="412"/>
      <c r="P76" s="412"/>
      <c r="Q76" s="413"/>
      <c r="R76" s="33">
        <f>SUM(R41:R75)</f>
        <v>0</v>
      </c>
      <c r="S76" s="33">
        <f>SUM(S41:S75)</f>
        <v>0</v>
      </c>
      <c r="T76" s="31"/>
      <c r="U76" s="274"/>
      <c r="V76" s="414"/>
      <c r="W76" s="414"/>
      <c r="X76" s="415"/>
      <c r="Y76" s="415"/>
      <c r="Z76" s="416"/>
      <c r="AA76" s="32"/>
      <c r="AB76" s="32"/>
      <c r="AC76" s="32"/>
      <c r="AD76" s="32"/>
      <c r="AE76" s="32"/>
      <c r="AF76" s="32"/>
      <c r="AG76" s="32"/>
      <c r="AH76" s="32"/>
      <c r="AI76" s="381"/>
      <c r="AJ76" s="381">
        <f>SUM(AJ41:AJ75)</f>
        <v>0</v>
      </c>
      <c r="AK76" s="34">
        <f>SUM(AK41:AK75)</f>
        <v>0</v>
      </c>
      <c r="AL76" s="32"/>
    </row>
    <row r="77" spans="1:38" ht="5.0999999999999996" customHeight="1" x14ac:dyDescent="0.2">
      <c r="A77" s="167"/>
      <c r="B77" s="155"/>
      <c r="C77" s="168"/>
      <c r="E77" s="149"/>
      <c r="F77" s="149"/>
      <c r="G77" s="149"/>
      <c r="H77" s="149"/>
      <c r="I77" s="149"/>
      <c r="J77" s="149"/>
      <c r="K77" s="149"/>
      <c r="L77" s="149"/>
      <c r="M77" s="149"/>
      <c r="N77" s="149"/>
      <c r="O77" s="149"/>
      <c r="P77" s="149"/>
      <c r="Q77" s="149"/>
      <c r="R77" s="149"/>
      <c r="S77" s="149"/>
      <c r="T77" s="149"/>
      <c r="U77" s="274"/>
      <c r="V77" s="2"/>
      <c r="W77" s="149"/>
      <c r="X77" s="149"/>
      <c r="Y77" s="149"/>
      <c r="Z77" s="149"/>
      <c r="AA77" s="149"/>
      <c r="AB77" s="149"/>
      <c r="AC77" s="149"/>
      <c r="AD77" s="149"/>
      <c r="AE77" s="149"/>
      <c r="AF77" s="149"/>
      <c r="AG77" s="149"/>
      <c r="AH77" s="149"/>
      <c r="AI77" s="149"/>
      <c r="AJ77" s="149"/>
      <c r="AK77" s="149"/>
      <c r="AL77" s="149"/>
    </row>
    <row r="78" spans="1:38" s="399" customFormat="1" ht="13.9" customHeight="1" x14ac:dyDescent="0.2">
      <c r="A78" s="382"/>
      <c r="B78" s="383"/>
      <c r="C78" s="384"/>
      <c r="D78" s="339" t="s">
        <v>394</v>
      </c>
      <c r="E78" s="385" t="s">
        <v>393</v>
      </c>
      <c r="F78" s="339" t="s">
        <v>330</v>
      </c>
      <c r="G78" s="386" t="s">
        <v>331</v>
      </c>
      <c r="H78" s="385" t="s">
        <v>64</v>
      </c>
      <c r="I78" s="386" t="s">
        <v>332</v>
      </c>
      <c r="J78" s="388" t="s">
        <v>395</v>
      </c>
      <c r="K78" s="389"/>
      <c r="L78" s="389"/>
      <c r="M78" s="389"/>
      <c r="N78" s="389"/>
      <c r="O78" s="389"/>
      <c r="P78" s="389"/>
      <c r="Q78" s="390"/>
      <c r="R78" s="391" t="s">
        <v>56</v>
      </c>
      <c r="S78" s="386" t="s">
        <v>398</v>
      </c>
      <c r="T78" s="385" t="s">
        <v>334</v>
      </c>
      <c r="U78" s="274"/>
      <c r="V78" s="392" t="s">
        <v>399</v>
      </c>
      <c r="W78" s="410" t="s">
        <v>335</v>
      </c>
      <c r="X78" s="392" t="s">
        <v>330</v>
      </c>
      <c r="Y78" s="392" t="s">
        <v>331</v>
      </c>
      <c r="Z78" s="393" t="s">
        <v>64</v>
      </c>
      <c r="AA78" s="394" t="s">
        <v>332</v>
      </c>
      <c r="AB78" s="395" t="s">
        <v>395</v>
      </c>
      <c r="AC78" s="396"/>
      <c r="AD78" s="396"/>
      <c r="AE78" s="396"/>
      <c r="AF78" s="396"/>
      <c r="AG78" s="396"/>
      <c r="AH78" s="396"/>
      <c r="AI78" s="397"/>
      <c r="AJ78" s="398" t="s">
        <v>56</v>
      </c>
      <c r="AK78" s="392" t="s">
        <v>398</v>
      </c>
      <c r="AL78" s="393" t="s">
        <v>334</v>
      </c>
    </row>
    <row r="79" spans="1:38" s="399" customFormat="1" ht="28.5" customHeight="1" x14ac:dyDescent="0.2">
      <c r="A79" s="382"/>
      <c r="B79" s="383"/>
      <c r="C79" s="384"/>
      <c r="D79" s="340"/>
      <c r="E79" s="400"/>
      <c r="F79" s="340"/>
      <c r="G79" s="400"/>
      <c r="H79" s="400"/>
      <c r="I79" s="426"/>
      <c r="J79" s="30" t="s">
        <v>48</v>
      </c>
      <c r="K79" s="30" t="s">
        <v>49</v>
      </c>
      <c r="L79" s="30" t="s">
        <v>50</v>
      </c>
      <c r="M79" s="30" t="s">
        <v>51</v>
      </c>
      <c r="N79" s="30" t="s">
        <v>52</v>
      </c>
      <c r="O79" s="30" t="s">
        <v>53</v>
      </c>
      <c r="P79" s="30" t="s">
        <v>54</v>
      </c>
      <c r="Q79" s="30" t="s">
        <v>55</v>
      </c>
      <c r="R79" s="402"/>
      <c r="S79" s="400"/>
      <c r="T79" s="400"/>
      <c r="U79" s="274"/>
      <c r="V79" s="404"/>
      <c r="W79" s="411"/>
      <c r="X79" s="403"/>
      <c r="Y79" s="403"/>
      <c r="Z79" s="403"/>
      <c r="AA79" s="405"/>
      <c r="AB79" s="150" t="s">
        <v>48</v>
      </c>
      <c r="AC79" s="150" t="s">
        <v>49</v>
      </c>
      <c r="AD79" s="150" t="s">
        <v>50</v>
      </c>
      <c r="AE79" s="150" t="s">
        <v>51</v>
      </c>
      <c r="AF79" s="150" t="s">
        <v>52</v>
      </c>
      <c r="AG79" s="150" t="s">
        <v>53</v>
      </c>
      <c r="AH79" s="150" t="s">
        <v>54</v>
      </c>
      <c r="AI79" s="150" t="s">
        <v>55</v>
      </c>
      <c r="AJ79" s="406"/>
      <c r="AK79" s="403"/>
      <c r="AL79" s="403"/>
    </row>
    <row r="80" spans="1:38" ht="14.1" customHeight="1" x14ac:dyDescent="0.2">
      <c r="D80" s="232"/>
      <c r="E80" s="234"/>
      <c r="F80" s="234"/>
      <c r="G80" s="234"/>
      <c r="H80" s="234"/>
      <c r="I80" s="234"/>
      <c r="J80" s="234"/>
      <c r="K80" s="234"/>
      <c r="L80" s="234"/>
      <c r="M80" s="234"/>
      <c r="N80" s="234"/>
      <c r="O80" s="234"/>
      <c r="P80" s="234"/>
      <c r="Q80" s="234"/>
      <c r="R80" s="233">
        <f>SUM(J80:Q80)</f>
        <v>0</v>
      </c>
      <c r="S80" s="234"/>
      <c r="T80" s="234"/>
      <c r="U80" s="274"/>
      <c r="V80" s="234"/>
      <c r="W80" s="234"/>
      <c r="X80" s="234"/>
      <c r="Y80" s="234"/>
      <c r="Z80" s="234"/>
      <c r="AA80" s="234"/>
      <c r="AB80" s="234"/>
      <c r="AC80" s="234"/>
      <c r="AD80" s="234"/>
      <c r="AE80" s="234"/>
      <c r="AF80" s="234"/>
      <c r="AG80" s="234"/>
      <c r="AH80" s="234"/>
      <c r="AI80" s="234"/>
      <c r="AJ80" s="233">
        <f>SUM(AB80:AI80)</f>
        <v>0</v>
      </c>
      <c r="AK80" s="234"/>
      <c r="AL80" s="234"/>
    </row>
    <row r="81" spans="4:38" ht="14.1" customHeight="1" x14ac:dyDescent="0.2">
      <c r="D81" s="232"/>
      <c r="E81" s="234"/>
      <c r="F81" s="234"/>
      <c r="G81" s="234"/>
      <c r="H81" s="234"/>
      <c r="I81" s="234"/>
      <c r="J81" s="234"/>
      <c r="K81" s="234"/>
      <c r="L81" s="234"/>
      <c r="M81" s="234"/>
      <c r="N81" s="234"/>
      <c r="O81" s="234"/>
      <c r="P81" s="234"/>
      <c r="Q81" s="234"/>
      <c r="R81" s="233">
        <f t="shared" ref="R81:R104" si="2">SUM(J81:Q81)</f>
        <v>0</v>
      </c>
      <c r="S81" s="234"/>
      <c r="T81" s="234"/>
      <c r="U81" s="274"/>
      <c r="V81" s="234"/>
      <c r="W81" s="234"/>
      <c r="X81" s="234"/>
      <c r="Y81" s="234"/>
      <c r="Z81" s="234"/>
      <c r="AA81" s="234"/>
      <c r="AB81" s="234"/>
      <c r="AC81" s="234"/>
      <c r="AD81" s="234"/>
      <c r="AE81" s="234"/>
      <c r="AF81" s="234"/>
      <c r="AG81" s="234"/>
      <c r="AH81" s="234"/>
      <c r="AI81" s="234"/>
      <c r="AJ81" s="233">
        <f t="shared" ref="AJ81:AJ104" si="3">SUM(AB81:AI81)</f>
        <v>0</v>
      </c>
      <c r="AK81" s="234"/>
      <c r="AL81" s="234"/>
    </row>
    <row r="82" spans="4:38" ht="14.1" customHeight="1" x14ac:dyDescent="0.2">
      <c r="D82" s="232"/>
      <c r="E82" s="234"/>
      <c r="F82" s="234"/>
      <c r="G82" s="234"/>
      <c r="H82" s="234"/>
      <c r="I82" s="234"/>
      <c r="J82" s="234"/>
      <c r="K82" s="234"/>
      <c r="L82" s="234"/>
      <c r="M82" s="234"/>
      <c r="N82" s="234"/>
      <c r="O82" s="234"/>
      <c r="P82" s="234"/>
      <c r="Q82" s="234"/>
      <c r="R82" s="233">
        <f t="shared" si="2"/>
        <v>0</v>
      </c>
      <c r="S82" s="234"/>
      <c r="T82" s="234"/>
      <c r="U82" s="274"/>
      <c r="V82" s="234"/>
      <c r="W82" s="234"/>
      <c r="X82" s="234"/>
      <c r="Y82" s="234"/>
      <c r="Z82" s="234"/>
      <c r="AA82" s="234"/>
      <c r="AB82" s="234"/>
      <c r="AC82" s="234"/>
      <c r="AD82" s="234"/>
      <c r="AE82" s="234"/>
      <c r="AF82" s="234"/>
      <c r="AG82" s="234"/>
      <c r="AH82" s="234"/>
      <c r="AI82" s="234"/>
      <c r="AJ82" s="233">
        <f t="shared" si="3"/>
        <v>0</v>
      </c>
      <c r="AK82" s="234"/>
      <c r="AL82" s="234"/>
    </row>
    <row r="83" spans="4:38" ht="14.1" customHeight="1" x14ac:dyDescent="0.2">
      <c r="D83" s="232"/>
      <c r="E83" s="234"/>
      <c r="F83" s="234"/>
      <c r="G83" s="234"/>
      <c r="H83" s="234"/>
      <c r="I83" s="234"/>
      <c r="J83" s="234"/>
      <c r="K83" s="234"/>
      <c r="L83" s="234"/>
      <c r="M83" s="234"/>
      <c r="N83" s="234"/>
      <c r="O83" s="234"/>
      <c r="P83" s="234"/>
      <c r="Q83" s="234"/>
      <c r="R83" s="233">
        <f t="shared" si="2"/>
        <v>0</v>
      </c>
      <c r="S83" s="234"/>
      <c r="T83" s="234"/>
      <c r="U83" s="274"/>
      <c r="V83" s="234"/>
      <c r="W83" s="234"/>
      <c r="X83" s="234"/>
      <c r="Y83" s="234"/>
      <c r="Z83" s="234"/>
      <c r="AA83" s="234"/>
      <c r="AB83" s="234"/>
      <c r="AC83" s="234"/>
      <c r="AD83" s="234"/>
      <c r="AE83" s="234"/>
      <c r="AF83" s="234"/>
      <c r="AG83" s="234"/>
      <c r="AH83" s="234"/>
      <c r="AI83" s="234"/>
      <c r="AJ83" s="233">
        <f t="shared" si="3"/>
        <v>0</v>
      </c>
      <c r="AK83" s="234"/>
      <c r="AL83" s="234"/>
    </row>
    <row r="84" spans="4:38" ht="14.1" customHeight="1" x14ac:dyDescent="0.2">
      <c r="D84" s="232"/>
      <c r="E84" s="234"/>
      <c r="F84" s="234"/>
      <c r="G84" s="234"/>
      <c r="H84" s="234"/>
      <c r="I84" s="234"/>
      <c r="J84" s="234"/>
      <c r="K84" s="234"/>
      <c r="L84" s="234"/>
      <c r="M84" s="234"/>
      <c r="N84" s="234"/>
      <c r="O84" s="234"/>
      <c r="P84" s="234"/>
      <c r="Q84" s="234"/>
      <c r="R84" s="233">
        <f t="shared" si="2"/>
        <v>0</v>
      </c>
      <c r="S84" s="234"/>
      <c r="T84" s="234"/>
      <c r="U84" s="274"/>
      <c r="V84" s="234"/>
      <c r="W84" s="234"/>
      <c r="X84" s="234"/>
      <c r="Y84" s="234"/>
      <c r="Z84" s="234"/>
      <c r="AA84" s="234"/>
      <c r="AB84" s="234"/>
      <c r="AC84" s="234"/>
      <c r="AD84" s="234"/>
      <c r="AE84" s="234"/>
      <c r="AF84" s="234"/>
      <c r="AG84" s="234"/>
      <c r="AH84" s="234"/>
      <c r="AI84" s="234"/>
      <c r="AJ84" s="233">
        <f t="shared" si="3"/>
        <v>0</v>
      </c>
      <c r="AK84" s="234"/>
      <c r="AL84" s="234"/>
    </row>
    <row r="85" spans="4:38" ht="14.1" customHeight="1" x14ac:dyDescent="0.2">
      <c r="D85" s="232"/>
      <c r="E85" s="234"/>
      <c r="F85" s="234"/>
      <c r="G85" s="234"/>
      <c r="H85" s="234"/>
      <c r="I85" s="234"/>
      <c r="J85" s="234"/>
      <c r="K85" s="234"/>
      <c r="L85" s="234"/>
      <c r="M85" s="234"/>
      <c r="N85" s="234"/>
      <c r="O85" s="234"/>
      <c r="P85" s="234"/>
      <c r="Q85" s="234"/>
      <c r="R85" s="233">
        <f t="shared" si="2"/>
        <v>0</v>
      </c>
      <c r="S85" s="234"/>
      <c r="T85" s="234"/>
      <c r="U85" s="274"/>
      <c r="V85" s="234"/>
      <c r="W85" s="234"/>
      <c r="X85" s="234"/>
      <c r="Y85" s="234"/>
      <c r="Z85" s="234"/>
      <c r="AA85" s="234"/>
      <c r="AB85" s="234"/>
      <c r="AC85" s="234"/>
      <c r="AD85" s="234"/>
      <c r="AE85" s="234"/>
      <c r="AF85" s="234"/>
      <c r="AG85" s="234"/>
      <c r="AH85" s="234"/>
      <c r="AI85" s="234"/>
      <c r="AJ85" s="233">
        <f t="shared" si="3"/>
        <v>0</v>
      </c>
      <c r="AK85" s="234"/>
      <c r="AL85" s="234"/>
    </row>
    <row r="86" spans="4:38" ht="14.1" customHeight="1" x14ac:dyDescent="0.2">
      <c r="D86" s="232"/>
      <c r="E86" s="234"/>
      <c r="F86" s="234"/>
      <c r="G86" s="234"/>
      <c r="H86" s="234"/>
      <c r="I86" s="234"/>
      <c r="J86" s="234"/>
      <c r="K86" s="234"/>
      <c r="L86" s="234"/>
      <c r="M86" s="234"/>
      <c r="N86" s="234"/>
      <c r="O86" s="234"/>
      <c r="P86" s="234"/>
      <c r="Q86" s="234"/>
      <c r="R86" s="233">
        <f t="shared" si="2"/>
        <v>0</v>
      </c>
      <c r="S86" s="234"/>
      <c r="T86" s="234"/>
      <c r="U86" s="274"/>
      <c r="V86" s="234"/>
      <c r="W86" s="234"/>
      <c r="X86" s="234"/>
      <c r="Y86" s="234"/>
      <c r="Z86" s="234"/>
      <c r="AA86" s="234"/>
      <c r="AB86" s="234"/>
      <c r="AC86" s="234"/>
      <c r="AD86" s="234"/>
      <c r="AE86" s="234"/>
      <c r="AF86" s="234"/>
      <c r="AG86" s="234"/>
      <c r="AH86" s="234"/>
      <c r="AI86" s="234"/>
      <c r="AJ86" s="233">
        <f t="shared" si="3"/>
        <v>0</v>
      </c>
      <c r="AK86" s="234"/>
      <c r="AL86" s="234"/>
    </row>
    <row r="87" spans="4:38" ht="14.1" customHeight="1" x14ac:dyDescent="0.2">
      <c r="D87" s="232"/>
      <c r="E87" s="234"/>
      <c r="F87" s="234"/>
      <c r="G87" s="234"/>
      <c r="H87" s="234"/>
      <c r="I87" s="234"/>
      <c r="J87" s="234"/>
      <c r="K87" s="234"/>
      <c r="L87" s="234"/>
      <c r="M87" s="234"/>
      <c r="N87" s="234"/>
      <c r="O87" s="234"/>
      <c r="P87" s="234"/>
      <c r="Q87" s="234"/>
      <c r="R87" s="233">
        <f t="shared" si="2"/>
        <v>0</v>
      </c>
      <c r="S87" s="234"/>
      <c r="T87" s="234"/>
      <c r="U87" s="274"/>
      <c r="V87" s="234"/>
      <c r="W87" s="234"/>
      <c r="X87" s="234"/>
      <c r="Y87" s="234"/>
      <c r="Z87" s="234"/>
      <c r="AA87" s="234"/>
      <c r="AB87" s="234"/>
      <c r="AC87" s="234"/>
      <c r="AD87" s="234"/>
      <c r="AE87" s="234"/>
      <c r="AF87" s="234"/>
      <c r="AG87" s="234"/>
      <c r="AH87" s="234"/>
      <c r="AI87" s="234"/>
      <c r="AJ87" s="233">
        <f t="shared" si="3"/>
        <v>0</v>
      </c>
      <c r="AK87" s="234"/>
      <c r="AL87" s="234"/>
    </row>
    <row r="88" spans="4:38" ht="14.1" customHeight="1" x14ac:dyDescent="0.2">
      <c r="D88" s="232"/>
      <c r="E88" s="234"/>
      <c r="F88" s="234"/>
      <c r="G88" s="234"/>
      <c r="H88" s="234"/>
      <c r="I88" s="234"/>
      <c r="J88" s="234"/>
      <c r="K88" s="234"/>
      <c r="L88" s="234"/>
      <c r="M88" s="234"/>
      <c r="N88" s="234"/>
      <c r="O88" s="234"/>
      <c r="P88" s="234"/>
      <c r="Q88" s="234"/>
      <c r="R88" s="233">
        <f t="shared" si="2"/>
        <v>0</v>
      </c>
      <c r="S88" s="234"/>
      <c r="T88" s="234"/>
      <c r="U88" s="274"/>
      <c r="V88" s="234"/>
      <c r="W88" s="234"/>
      <c r="X88" s="234"/>
      <c r="Y88" s="234"/>
      <c r="Z88" s="234"/>
      <c r="AA88" s="234"/>
      <c r="AB88" s="234"/>
      <c r="AC88" s="234"/>
      <c r="AD88" s="234"/>
      <c r="AE88" s="234"/>
      <c r="AF88" s="234"/>
      <c r="AG88" s="234"/>
      <c r="AH88" s="234"/>
      <c r="AI88" s="234"/>
      <c r="AJ88" s="233">
        <f t="shared" si="3"/>
        <v>0</v>
      </c>
      <c r="AK88" s="234"/>
      <c r="AL88" s="234"/>
    </row>
    <row r="89" spans="4:38" ht="14.1" customHeight="1" x14ac:dyDescent="0.2">
      <c r="D89" s="232"/>
      <c r="E89" s="234"/>
      <c r="F89" s="234"/>
      <c r="G89" s="234"/>
      <c r="H89" s="234"/>
      <c r="I89" s="234"/>
      <c r="J89" s="234"/>
      <c r="K89" s="234"/>
      <c r="L89" s="234"/>
      <c r="M89" s="234"/>
      <c r="N89" s="234"/>
      <c r="O89" s="234"/>
      <c r="P89" s="234"/>
      <c r="Q89" s="234"/>
      <c r="R89" s="233">
        <f t="shared" si="2"/>
        <v>0</v>
      </c>
      <c r="S89" s="234"/>
      <c r="T89" s="234"/>
      <c r="U89" s="274"/>
      <c r="V89" s="234"/>
      <c r="W89" s="234"/>
      <c r="X89" s="234"/>
      <c r="Y89" s="234"/>
      <c r="Z89" s="234"/>
      <c r="AA89" s="234"/>
      <c r="AB89" s="234"/>
      <c r="AC89" s="234"/>
      <c r="AD89" s="234"/>
      <c r="AE89" s="234"/>
      <c r="AF89" s="234"/>
      <c r="AG89" s="234"/>
      <c r="AH89" s="234"/>
      <c r="AI89" s="234"/>
      <c r="AJ89" s="233">
        <f t="shared" si="3"/>
        <v>0</v>
      </c>
      <c r="AK89" s="234"/>
      <c r="AL89" s="234"/>
    </row>
    <row r="90" spans="4:38" ht="14.1" customHeight="1" x14ac:dyDescent="0.2">
      <c r="D90" s="232"/>
      <c r="E90" s="234"/>
      <c r="F90" s="234"/>
      <c r="G90" s="234"/>
      <c r="H90" s="234"/>
      <c r="I90" s="234"/>
      <c r="J90" s="234"/>
      <c r="K90" s="234"/>
      <c r="L90" s="234"/>
      <c r="M90" s="234"/>
      <c r="N90" s="234"/>
      <c r="O90" s="234"/>
      <c r="P90" s="234"/>
      <c r="Q90" s="234"/>
      <c r="R90" s="233">
        <f t="shared" si="2"/>
        <v>0</v>
      </c>
      <c r="S90" s="234"/>
      <c r="T90" s="234"/>
      <c r="U90" s="274"/>
      <c r="V90" s="234"/>
      <c r="W90" s="234"/>
      <c r="X90" s="234"/>
      <c r="Y90" s="234"/>
      <c r="Z90" s="234"/>
      <c r="AA90" s="234"/>
      <c r="AB90" s="234"/>
      <c r="AC90" s="234"/>
      <c r="AD90" s="234"/>
      <c r="AE90" s="234"/>
      <c r="AF90" s="234"/>
      <c r="AG90" s="234"/>
      <c r="AH90" s="234"/>
      <c r="AI90" s="234"/>
      <c r="AJ90" s="233">
        <f t="shared" si="3"/>
        <v>0</v>
      </c>
      <c r="AK90" s="234"/>
      <c r="AL90" s="234"/>
    </row>
    <row r="91" spans="4:38" ht="14.1" customHeight="1" x14ac:dyDescent="0.2">
      <c r="D91" s="232"/>
      <c r="E91" s="234"/>
      <c r="F91" s="234"/>
      <c r="G91" s="234"/>
      <c r="H91" s="234"/>
      <c r="I91" s="234"/>
      <c r="J91" s="234"/>
      <c r="K91" s="234"/>
      <c r="L91" s="234"/>
      <c r="M91" s="234"/>
      <c r="N91" s="234"/>
      <c r="O91" s="234"/>
      <c r="P91" s="234"/>
      <c r="Q91" s="234"/>
      <c r="R91" s="233">
        <f t="shared" si="2"/>
        <v>0</v>
      </c>
      <c r="S91" s="234"/>
      <c r="T91" s="234"/>
      <c r="U91" s="274"/>
      <c r="V91" s="234"/>
      <c r="W91" s="234"/>
      <c r="X91" s="234"/>
      <c r="Y91" s="234"/>
      <c r="Z91" s="234"/>
      <c r="AA91" s="234"/>
      <c r="AB91" s="234"/>
      <c r="AC91" s="234"/>
      <c r="AD91" s="234"/>
      <c r="AE91" s="234"/>
      <c r="AF91" s="234"/>
      <c r="AG91" s="234"/>
      <c r="AH91" s="234"/>
      <c r="AI91" s="234"/>
      <c r="AJ91" s="233">
        <f t="shared" si="3"/>
        <v>0</v>
      </c>
      <c r="AK91" s="234"/>
      <c r="AL91" s="234"/>
    </row>
    <row r="92" spans="4:38" ht="14.1" customHeight="1" x14ac:dyDescent="0.2">
      <c r="D92" s="232"/>
      <c r="E92" s="234"/>
      <c r="F92" s="234"/>
      <c r="G92" s="234"/>
      <c r="H92" s="234"/>
      <c r="I92" s="234"/>
      <c r="J92" s="234"/>
      <c r="K92" s="234"/>
      <c r="L92" s="234"/>
      <c r="M92" s="234"/>
      <c r="N92" s="234"/>
      <c r="O92" s="234"/>
      <c r="P92" s="234"/>
      <c r="Q92" s="234"/>
      <c r="R92" s="233">
        <f t="shared" si="2"/>
        <v>0</v>
      </c>
      <c r="S92" s="234"/>
      <c r="T92" s="234"/>
      <c r="U92" s="274"/>
      <c r="V92" s="234"/>
      <c r="W92" s="234"/>
      <c r="X92" s="234"/>
      <c r="Y92" s="234"/>
      <c r="Z92" s="234"/>
      <c r="AA92" s="234"/>
      <c r="AB92" s="234"/>
      <c r="AC92" s="234"/>
      <c r="AD92" s="234"/>
      <c r="AE92" s="234"/>
      <c r="AF92" s="234"/>
      <c r="AG92" s="234"/>
      <c r="AH92" s="234"/>
      <c r="AI92" s="234"/>
      <c r="AJ92" s="233">
        <f t="shared" si="3"/>
        <v>0</v>
      </c>
      <c r="AK92" s="234"/>
      <c r="AL92" s="234"/>
    </row>
    <row r="93" spans="4:38" ht="14.1" customHeight="1" x14ac:dyDescent="0.2">
      <c r="D93" s="232"/>
      <c r="E93" s="234"/>
      <c r="F93" s="234"/>
      <c r="G93" s="234"/>
      <c r="H93" s="234"/>
      <c r="I93" s="234"/>
      <c r="J93" s="234"/>
      <c r="K93" s="234"/>
      <c r="L93" s="234"/>
      <c r="M93" s="234"/>
      <c r="N93" s="234"/>
      <c r="O93" s="234"/>
      <c r="P93" s="234"/>
      <c r="Q93" s="234"/>
      <c r="R93" s="233">
        <f t="shared" si="2"/>
        <v>0</v>
      </c>
      <c r="S93" s="234"/>
      <c r="T93" s="234"/>
      <c r="U93" s="274"/>
      <c r="V93" s="234"/>
      <c r="W93" s="234"/>
      <c r="X93" s="234"/>
      <c r="Y93" s="234"/>
      <c r="Z93" s="234"/>
      <c r="AA93" s="234"/>
      <c r="AB93" s="234"/>
      <c r="AC93" s="234"/>
      <c r="AD93" s="234"/>
      <c r="AE93" s="234"/>
      <c r="AF93" s="234"/>
      <c r="AG93" s="234"/>
      <c r="AH93" s="234"/>
      <c r="AI93" s="234"/>
      <c r="AJ93" s="233">
        <f t="shared" si="3"/>
        <v>0</v>
      </c>
      <c r="AK93" s="234"/>
      <c r="AL93" s="234"/>
    </row>
    <row r="94" spans="4:38" ht="14.1" customHeight="1" x14ac:dyDescent="0.2">
      <c r="D94" s="232"/>
      <c r="E94" s="234"/>
      <c r="F94" s="234"/>
      <c r="G94" s="234"/>
      <c r="H94" s="234"/>
      <c r="I94" s="234"/>
      <c r="J94" s="234"/>
      <c r="K94" s="234"/>
      <c r="L94" s="234"/>
      <c r="M94" s="234"/>
      <c r="N94" s="234"/>
      <c r="O94" s="234"/>
      <c r="P94" s="234"/>
      <c r="Q94" s="234"/>
      <c r="R94" s="233">
        <f t="shared" si="2"/>
        <v>0</v>
      </c>
      <c r="S94" s="234"/>
      <c r="T94" s="234"/>
      <c r="U94" s="274"/>
      <c r="V94" s="234"/>
      <c r="W94" s="234"/>
      <c r="X94" s="234"/>
      <c r="Y94" s="234"/>
      <c r="Z94" s="234"/>
      <c r="AA94" s="234"/>
      <c r="AB94" s="234"/>
      <c r="AC94" s="234"/>
      <c r="AD94" s="234"/>
      <c r="AE94" s="234"/>
      <c r="AF94" s="234"/>
      <c r="AG94" s="234"/>
      <c r="AH94" s="234"/>
      <c r="AI94" s="234"/>
      <c r="AJ94" s="233">
        <f t="shared" si="3"/>
        <v>0</v>
      </c>
      <c r="AK94" s="234"/>
      <c r="AL94" s="234"/>
    </row>
    <row r="95" spans="4:38" ht="14.1" customHeight="1" x14ac:dyDescent="0.2">
      <c r="D95" s="232"/>
      <c r="E95" s="234"/>
      <c r="F95" s="234"/>
      <c r="G95" s="234"/>
      <c r="H95" s="234"/>
      <c r="I95" s="234"/>
      <c r="J95" s="234"/>
      <c r="K95" s="234"/>
      <c r="L95" s="234"/>
      <c r="M95" s="234"/>
      <c r="N95" s="234"/>
      <c r="O95" s="234"/>
      <c r="P95" s="234"/>
      <c r="Q95" s="234"/>
      <c r="R95" s="233">
        <f t="shared" si="2"/>
        <v>0</v>
      </c>
      <c r="S95" s="234"/>
      <c r="T95" s="234"/>
      <c r="U95" s="274"/>
      <c r="V95" s="234"/>
      <c r="W95" s="234"/>
      <c r="X95" s="234"/>
      <c r="Y95" s="234"/>
      <c r="Z95" s="234"/>
      <c r="AA95" s="234"/>
      <c r="AB95" s="234"/>
      <c r="AC95" s="234"/>
      <c r="AD95" s="234"/>
      <c r="AE95" s="234"/>
      <c r="AF95" s="234"/>
      <c r="AG95" s="234"/>
      <c r="AH95" s="234"/>
      <c r="AI95" s="234"/>
      <c r="AJ95" s="233">
        <f t="shared" si="3"/>
        <v>0</v>
      </c>
      <c r="AK95" s="234"/>
      <c r="AL95" s="234"/>
    </row>
    <row r="96" spans="4:38" ht="14.1" customHeight="1" x14ac:dyDescent="0.2">
      <c r="D96" s="232"/>
      <c r="E96" s="234"/>
      <c r="F96" s="234"/>
      <c r="G96" s="234"/>
      <c r="H96" s="234"/>
      <c r="I96" s="234"/>
      <c r="J96" s="234"/>
      <c r="K96" s="234"/>
      <c r="L96" s="234"/>
      <c r="M96" s="234"/>
      <c r="N96" s="234"/>
      <c r="O96" s="234"/>
      <c r="P96" s="234"/>
      <c r="Q96" s="234"/>
      <c r="R96" s="233">
        <f t="shared" si="2"/>
        <v>0</v>
      </c>
      <c r="S96" s="234"/>
      <c r="T96" s="234"/>
      <c r="U96" s="274"/>
      <c r="V96" s="234"/>
      <c r="W96" s="234"/>
      <c r="X96" s="234"/>
      <c r="Y96" s="234"/>
      <c r="Z96" s="234"/>
      <c r="AA96" s="234"/>
      <c r="AB96" s="234"/>
      <c r="AC96" s="234"/>
      <c r="AD96" s="234"/>
      <c r="AE96" s="234"/>
      <c r="AF96" s="234"/>
      <c r="AG96" s="234"/>
      <c r="AH96" s="234"/>
      <c r="AI96" s="234"/>
      <c r="AJ96" s="233">
        <f t="shared" si="3"/>
        <v>0</v>
      </c>
      <c r="AK96" s="234"/>
      <c r="AL96" s="234"/>
    </row>
    <row r="97" spans="1:38" ht="14.1" customHeight="1" x14ac:dyDescent="0.2">
      <c r="D97" s="232"/>
      <c r="E97" s="234"/>
      <c r="F97" s="234"/>
      <c r="G97" s="234"/>
      <c r="H97" s="234"/>
      <c r="I97" s="234"/>
      <c r="J97" s="234"/>
      <c r="K97" s="234"/>
      <c r="L97" s="234"/>
      <c r="M97" s="234"/>
      <c r="N97" s="234"/>
      <c r="O97" s="234"/>
      <c r="P97" s="234"/>
      <c r="Q97" s="234"/>
      <c r="R97" s="233">
        <f t="shared" si="2"/>
        <v>0</v>
      </c>
      <c r="S97" s="234"/>
      <c r="T97" s="234"/>
      <c r="U97" s="274"/>
      <c r="V97" s="234"/>
      <c r="W97" s="234"/>
      <c r="X97" s="234"/>
      <c r="Y97" s="234"/>
      <c r="Z97" s="234"/>
      <c r="AA97" s="234"/>
      <c r="AB97" s="234"/>
      <c r="AC97" s="234"/>
      <c r="AD97" s="234"/>
      <c r="AE97" s="234"/>
      <c r="AF97" s="234"/>
      <c r="AG97" s="234"/>
      <c r="AH97" s="234"/>
      <c r="AI97" s="234"/>
      <c r="AJ97" s="233">
        <f t="shared" si="3"/>
        <v>0</v>
      </c>
      <c r="AK97" s="234"/>
      <c r="AL97" s="234"/>
    </row>
    <row r="98" spans="1:38" ht="14.1" customHeight="1" x14ac:dyDescent="0.2">
      <c r="D98" s="232"/>
      <c r="E98" s="234"/>
      <c r="F98" s="234"/>
      <c r="G98" s="234"/>
      <c r="H98" s="234"/>
      <c r="I98" s="234"/>
      <c r="J98" s="234"/>
      <c r="K98" s="234"/>
      <c r="L98" s="234"/>
      <c r="M98" s="234"/>
      <c r="N98" s="234"/>
      <c r="O98" s="234"/>
      <c r="P98" s="234"/>
      <c r="Q98" s="234"/>
      <c r="R98" s="233">
        <f t="shared" si="2"/>
        <v>0</v>
      </c>
      <c r="S98" s="234"/>
      <c r="T98" s="234"/>
      <c r="U98" s="274"/>
      <c r="V98" s="234"/>
      <c r="W98" s="234"/>
      <c r="X98" s="234"/>
      <c r="Y98" s="234"/>
      <c r="Z98" s="234"/>
      <c r="AA98" s="234"/>
      <c r="AB98" s="234"/>
      <c r="AC98" s="234"/>
      <c r="AD98" s="234"/>
      <c r="AE98" s="234"/>
      <c r="AF98" s="234"/>
      <c r="AG98" s="234"/>
      <c r="AH98" s="234"/>
      <c r="AI98" s="234"/>
      <c r="AJ98" s="233">
        <f t="shared" si="3"/>
        <v>0</v>
      </c>
      <c r="AK98" s="234"/>
      <c r="AL98" s="234"/>
    </row>
    <row r="99" spans="1:38" ht="14.1" customHeight="1" x14ac:dyDescent="0.2">
      <c r="D99" s="232"/>
      <c r="E99" s="234"/>
      <c r="F99" s="234"/>
      <c r="G99" s="234"/>
      <c r="H99" s="234"/>
      <c r="I99" s="234"/>
      <c r="J99" s="234"/>
      <c r="K99" s="234"/>
      <c r="L99" s="234"/>
      <c r="M99" s="234"/>
      <c r="N99" s="234"/>
      <c r="O99" s="234"/>
      <c r="P99" s="234"/>
      <c r="Q99" s="234"/>
      <c r="R99" s="233">
        <f t="shared" si="2"/>
        <v>0</v>
      </c>
      <c r="S99" s="234"/>
      <c r="T99" s="234"/>
      <c r="U99" s="274"/>
      <c r="V99" s="234"/>
      <c r="W99" s="234"/>
      <c r="X99" s="234"/>
      <c r="Y99" s="234"/>
      <c r="Z99" s="234"/>
      <c r="AA99" s="234"/>
      <c r="AB99" s="234"/>
      <c r="AC99" s="234"/>
      <c r="AD99" s="234"/>
      <c r="AE99" s="234"/>
      <c r="AF99" s="234"/>
      <c r="AG99" s="234"/>
      <c r="AH99" s="234"/>
      <c r="AI99" s="234"/>
      <c r="AJ99" s="233">
        <f t="shared" si="3"/>
        <v>0</v>
      </c>
      <c r="AK99" s="234"/>
      <c r="AL99" s="234"/>
    </row>
    <row r="100" spans="1:38" ht="14.1" customHeight="1" x14ac:dyDescent="0.2">
      <c r="D100" s="232"/>
      <c r="E100" s="234"/>
      <c r="F100" s="234"/>
      <c r="G100" s="234"/>
      <c r="H100" s="234"/>
      <c r="I100" s="234"/>
      <c r="J100" s="234"/>
      <c r="K100" s="234"/>
      <c r="L100" s="234"/>
      <c r="M100" s="234"/>
      <c r="N100" s="234"/>
      <c r="O100" s="234"/>
      <c r="P100" s="234"/>
      <c r="Q100" s="234"/>
      <c r="R100" s="233">
        <f t="shared" si="2"/>
        <v>0</v>
      </c>
      <c r="S100" s="234"/>
      <c r="T100" s="234"/>
      <c r="U100" s="274"/>
      <c r="V100" s="234"/>
      <c r="W100" s="234"/>
      <c r="X100" s="234"/>
      <c r="Y100" s="234"/>
      <c r="Z100" s="234"/>
      <c r="AA100" s="234"/>
      <c r="AB100" s="234"/>
      <c r="AC100" s="234"/>
      <c r="AD100" s="234"/>
      <c r="AE100" s="234"/>
      <c r="AF100" s="234"/>
      <c r="AG100" s="234"/>
      <c r="AH100" s="234"/>
      <c r="AI100" s="234"/>
      <c r="AJ100" s="233">
        <f t="shared" si="3"/>
        <v>0</v>
      </c>
      <c r="AK100" s="234"/>
      <c r="AL100" s="234"/>
    </row>
    <row r="101" spans="1:38" ht="14.1" customHeight="1" x14ac:dyDescent="0.2">
      <c r="D101" s="232"/>
      <c r="E101" s="234"/>
      <c r="F101" s="234"/>
      <c r="G101" s="234"/>
      <c r="H101" s="234"/>
      <c r="I101" s="234"/>
      <c r="J101" s="234"/>
      <c r="K101" s="234"/>
      <c r="L101" s="234"/>
      <c r="M101" s="234"/>
      <c r="N101" s="234"/>
      <c r="O101" s="234"/>
      <c r="P101" s="234"/>
      <c r="Q101" s="234"/>
      <c r="R101" s="233">
        <f t="shared" si="2"/>
        <v>0</v>
      </c>
      <c r="S101" s="234"/>
      <c r="T101" s="234"/>
      <c r="U101" s="274"/>
      <c r="V101" s="234"/>
      <c r="W101" s="234"/>
      <c r="X101" s="234"/>
      <c r="Y101" s="234"/>
      <c r="Z101" s="234"/>
      <c r="AA101" s="234"/>
      <c r="AB101" s="234"/>
      <c r="AC101" s="234"/>
      <c r="AD101" s="234"/>
      <c r="AE101" s="234"/>
      <c r="AF101" s="234"/>
      <c r="AG101" s="234"/>
      <c r="AH101" s="234"/>
      <c r="AI101" s="234"/>
      <c r="AJ101" s="233">
        <f t="shared" si="3"/>
        <v>0</v>
      </c>
      <c r="AK101" s="234"/>
      <c r="AL101" s="234"/>
    </row>
    <row r="102" spans="1:38" ht="14.1" customHeight="1" x14ac:dyDescent="0.2">
      <c r="D102" s="232"/>
      <c r="E102" s="234"/>
      <c r="F102" s="234"/>
      <c r="G102" s="234"/>
      <c r="H102" s="234"/>
      <c r="I102" s="234"/>
      <c r="J102" s="234"/>
      <c r="K102" s="234"/>
      <c r="L102" s="234"/>
      <c r="M102" s="234"/>
      <c r="N102" s="234"/>
      <c r="O102" s="234"/>
      <c r="P102" s="234"/>
      <c r="Q102" s="234"/>
      <c r="R102" s="233">
        <f t="shared" si="2"/>
        <v>0</v>
      </c>
      <c r="S102" s="234"/>
      <c r="T102" s="234"/>
      <c r="U102" s="274"/>
      <c r="V102" s="234"/>
      <c r="W102" s="234"/>
      <c r="X102" s="234"/>
      <c r="Y102" s="234"/>
      <c r="Z102" s="234"/>
      <c r="AA102" s="234"/>
      <c r="AB102" s="234"/>
      <c r="AC102" s="234"/>
      <c r="AD102" s="234"/>
      <c r="AE102" s="234"/>
      <c r="AF102" s="234"/>
      <c r="AG102" s="234"/>
      <c r="AH102" s="234"/>
      <c r="AI102" s="234"/>
      <c r="AJ102" s="233">
        <f t="shared" si="3"/>
        <v>0</v>
      </c>
      <c r="AK102" s="234"/>
      <c r="AL102" s="234"/>
    </row>
    <row r="103" spans="1:38" ht="14.1" customHeight="1" x14ac:dyDescent="0.2">
      <c r="D103" s="232"/>
      <c r="E103" s="234"/>
      <c r="F103" s="234"/>
      <c r="G103" s="234"/>
      <c r="H103" s="234"/>
      <c r="I103" s="234"/>
      <c r="J103" s="234"/>
      <c r="K103" s="234"/>
      <c r="L103" s="234"/>
      <c r="M103" s="234"/>
      <c r="N103" s="234"/>
      <c r="O103" s="234"/>
      <c r="P103" s="234"/>
      <c r="Q103" s="234"/>
      <c r="R103" s="233">
        <f t="shared" si="2"/>
        <v>0</v>
      </c>
      <c r="S103" s="234"/>
      <c r="T103" s="234"/>
      <c r="U103" s="274"/>
      <c r="V103" s="234"/>
      <c r="W103" s="234"/>
      <c r="X103" s="234"/>
      <c r="Y103" s="234"/>
      <c r="Z103" s="234"/>
      <c r="AA103" s="234"/>
      <c r="AB103" s="234"/>
      <c r="AC103" s="234"/>
      <c r="AD103" s="234"/>
      <c r="AE103" s="234"/>
      <c r="AF103" s="234"/>
      <c r="AG103" s="234"/>
      <c r="AH103" s="234"/>
      <c r="AI103" s="234"/>
      <c r="AJ103" s="233">
        <f t="shared" si="3"/>
        <v>0</v>
      </c>
      <c r="AK103" s="234"/>
      <c r="AL103" s="234"/>
    </row>
    <row r="104" spans="1:38" ht="14.1" customHeight="1" x14ac:dyDescent="0.2">
      <c r="D104" s="232"/>
      <c r="E104" s="234"/>
      <c r="F104" s="234"/>
      <c r="G104" s="234"/>
      <c r="H104" s="234"/>
      <c r="I104" s="234"/>
      <c r="J104" s="234"/>
      <c r="K104" s="234"/>
      <c r="L104" s="234"/>
      <c r="M104" s="234"/>
      <c r="N104" s="234"/>
      <c r="O104" s="234"/>
      <c r="P104" s="234"/>
      <c r="Q104" s="234"/>
      <c r="R104" s="233">
        <f t="shared" si="2"/>
        <v>0</v>
      </c>
      <c r="S104" s="234"/>
      <c r="T104" s="234"/>
      <c r="U104" s="274"/>
      <c r="V104" s="234"/>
      <c r="W104" s="234"/>
      <c r="X104" s="234"/>
      <c r="Y104" s="234"/>
      <c r="Z104" s="234"/>
      <c r="AA104" s="234"/>
      <c r="AB104" s="234"/>
      <c r="AC104" s="234"/>
      <c r="AD104" s="234"/>
      <c r="AE104" s="234"/>
      <c r="AF104" s="234"/>
      <c r="AG104" s="234"/>
      <c r="AH104" s="234"/>
      <c r="AI104" s="234"/>
      <c r="AJ104" s="233">
        <f t="shared" si="3"/>
        <v>0</v>
      </c>
      <c r="AK104" s="234"/>
      <c r="AL104" s="234"/>
    </row>
    <row r="105" spans="1:38" ht="19.899999999999999" customHeight="1" x14ac:dyDescent="0.2">
      <c r="A105" s="167"/>
      <c r="B105" s="155"/>
      <c r="C105" s="377"/>
      <c r="D105" s="378"/>
      <c r="E105" s="379"/>
      <c r="F105" s="379"/>
      <c r="G105" s="379"/>
      <c r="H105" s="380"/>
      <c r="I105" s="31"/>
      <c r="J105" s="31"/>
      <c r="K105" s="31"/>
      <c r="L105" s="31"/>
      <c r="M105" s="31"/>
      <c r="N105" s="31"/>
      <c r="O105" s="31"/>
      <c r="P105" s="31"/>
      <c r="Q105" s="31"/>
      <c r="R105" s="33">
        <f>SUM(R80:R104)</f>
        <v>0</v>
      </c>
      <c r="S105" s="33">
        <f>SUM(S80:S104)</f>
        <v>0</v>
      </c>
      <c r="T105" s="31"/>
      <c r="U105" s="274"/>
      <c r="V105" s="414"/>
      <c r="W105" s="414"/>
      <c r="X105" s="415"/>
      <c r="Y105" s="415"/>
      <c r="Z105" s="416"/>
      <c r="AA105" s="32"/>
      <c r="AB105" s="32"/>
      <c r="AC105" s="32"/>
      <c r="AD105" s="32"/>
      <c r="AE105" s="32"/>
      <c r="AF105" s="32"/>
      <c r="AG105" s="32"/>
      <c r="AH105" s="32"/>
      <c r="AI105" s="381"/>
      <c r="AJ105" s="381">
        <f>SUM(AJ80:AJ104)</f>
        <v>0</v>
      </c>
      <c r="AK105" s="34">
        <f>SUM(AK80:AK104)</f>
        <v>0</v>
      </c>
      <c r="AL105" s="32"/>
    </row>
    <row r="106" spans="1:38" s="152" customFormat="1" ht="13.15" customHeight="1" x14ac:dyDescent="0.2">
      <c r="A106" s="167"/>
      <c r="B106" s="155"/>
      <c r="C106" s="169"/>
      <c r="D106" s="172" t="s">
        <v>337</v>
      </c>
      <c r="F106" s="153"/>
      <c r="G106" s="153"/>
      <c r="H106" s="154"/>
      <c r="I106" s="151"/>
      <c r="J106" s="154"/>
      <c r="K106" s="154"/>
      <c r="L106" s="154"/>
      <c r="M106" s="153"/>
      <c r="N106" s="151"/>
      <c r="O106" s="151"/>
      <c r="P106" s="151"/>
      <c r="Q106" s="151"/>
      <c r="R106" s="151"/>
      <c r="S106" s="151"/>
      <c r="T106" s="151"/>
      <c r="U106" s="274"/>
      <c r="V106" s="172" t="s">
        <v>337</v>
      </c>
      <c r="W106" s="153"/>
      <c r="X106" s="153"/>
      <c r="Y106" s="154"/>
      <c r="Z106" s="151"/>
      <c r="AA106" s="154"/>
      <c r="AB106" s="154"/>
      <c r="AC106" s="154"/>
      <c r="AD106" s="153"/>
      <c r="AE106" s="151"/>
      <c r="AF106" s="151"/>
      <c r="AG106" s="151"/>
      <c r="AH106" s="151"/>
      <c r="AI106" s="151"/>
      <c r="AJ106" s="151"/>
      <c r="AK106" s="151"/>
    </row>
    <row r="107" spans="1:38" s="152" customFormat="1" ht="13.15" customHeight="1" x14ac:dyDescent="0.2">
      <c r="A107" s="167"/>
      <c r="B107" s="155"/>
      <c r="C107" s="169"/>
      <c r="D107" s="172" t="s">
        <v>396</v>
      </c>
      <c r="F107" s="153"/>
      <c r="G107" s="153"/>
      <c r="H107" s="154"/>
      <c r="I107" s="151"/>
      <c r="J107" s="154"/>
      <c r="K107" s="154"/>
      <c r="L107" s="154"/>
      <c r="M107" s="153"/>
      <c r="N107" s="151"/>
      <c r="O107" s="151"/>
      <c r="P107" s="151"/>
      <c r="Q107" s="151"/>
      <c r="R107" s="151"/>
      <c r="S107" s="151"/>
      <c r="T107" s="151"/>
      <c r="U107" s="151"/>
      <c r="V107" s="172" t="s">
        <v>396</v>
      </c>
      <c r="W107" s="153"/>
      <c r="X107" s="153"/>
      <c r="Y107" s="154"/>
      <c r="Z107" s="151"/>
      <c r="AA107" s="154"/>
      <c r="AB107" s="154"/>
      <c r="AC107" s="154"/>
      <c r="AD107" s="153"/>
      <c r="AE107" s="151"/>
      <c r="AF107" s="151"/>
      <c r="AG107" s="151"/>
      <c r="AH107" s="151"/>
      <c r="AI107" s="151"/>
      <c r="AJ107" s="151"/>
      <c r="AK107" s="151"/>
    </row>
    <row r="108" spans="1:38" s="152" customFormat="1" ht="13.5" customHeight="1" x14ac:dyDescent="0.2">
      <c r="A108" s="167"/>
      <c r="B108" s="155"/>
      <c r="C108" s="169"/>
      <c r="D108" s="172" t="s">
        <v>397</v>
      </c>
      <c r="F108" s="153"/>
      <c r="G108" s="153"/>
      <c r="H108" s="154"/>
      <c r="I108" s="151"/>
      <c r="J108" s="154"/>
      <c r="K108" s="154"/>
      <c r="L108" s="154"/>
      <c r="M108" s="153"/>
      <c r="N108" s="151"/>
      <c r="O108" s="151"/>
      <c r="P108" s="151"/>
      <c r="Q108" s="151"/>
      <c r="R108" s="151"/>
      <c r="S108" s="151"/>
      <c r="T108" s="151"/>
      <c r="U108" s="151"/>
      <c r="V108" s="172" t="s">
        <v>397</v>
      </c>
      <c r="W108" s="153"/>
      <c r="X108" s="153"/>
      <c r="Y108" s="154"/>
      <c r="Z108" s="151"/>
      <c r="AA108" s="154"/>
      <c r="AB108" s="154"/>
      <c r="AC108" s="154"/>
      <c r="AD108" s="153"/>
      <c r="AE108" s="151"/>
      <c r="AF108" s="151"/>
      <c r="AG108" s="151"/>
      <c r="AH108" s="151"/>
      <c r="AI108" s="151"/>
      <c r="AJ108" s="151"/>
      <c r="AK108" s="151"/>
    </row>
    <row r="109" spans="1:38" ht="19.899999999999999" customHeight="1" x14ac:dyDescent="0.2">
      <c r="A109" s="265"/>
      <c r="B109" s="262"/>
      <c r="C109" s="267"/>
      <c r="F109" s="3"/>
      <c r="G109" s="3"/>
      <c r="H109" s="3"/>
      <c r="I109" s="3"/>
      <c r="J109" s="3"/>
      <c r="K109" s="3"/>
      <c r="L109" s="3"/>
      <c r="M109" s="3"/>
      <c r="N109" s="3"/>
      <c r="O109" s="3"/>
      <c r="P109" s="3"/>
      <c r="Q109" s="3"/>
      <c r="R109" s="3"/>
      <c r="S109" s="3"/>
      <c r="T109" s="3"/>
      <c r="U109" s="3"/>
      <c r="V109" s="5"/>
      <c r="W109" s="4"/>
      <c r="X109" s="3"/>
      <c r="Y109" s="3"/>
      <c r="Z109" s="3"/>
      <c r="AA109" s="3"/>
      <c r="AB109" s="3"/>
      <c r="AC109" s="3"/>
      <c r="AD109" s="3"/>
      <c r="AE109" s="3"/>
      <c r="AF109" s="3"/>
      <c r="AG109" s="3"/>
      <c r="AH109" s="3"/>
      <c r="AI109" s="3"/>
      <c r="AJ109" s="3"/>
      <c r="AK109" s="3"/>
      <c r="AL109" s="3"/>
    </row>
    <row r="110" spans="1:38" s="253" customFormat="1" ht="15" customHeight="1" x14ac:dyDescent="0.2">
      <c r="A110" s="268"/>
      <c r="B110" s="269"/>
      <c r="C110" s="270"/>
      <c r="E110" s="122"/>
      <c r="F110" s="122"/>
      <c r="G110" s="122"/>
      <c r="H110" s="122"/>
      <c r="I110" s="122"/>
      <c r="J110" s="122"/>
      <c r="K110" s="122"/>
      <c r="L110" s="122"/>
      <c r="M110" s="122"/>
      <c r="N110" s="122"/>
      <c r="O110" s="122"/>
      <c r="P110" s="122"/>
      <c r="Q110" s="122"/>
      <c r="R110" s="122"/>
      <c r="S110" s="122"/>
      <c r="T110" s="256"/>
      <c r="U110" s="256"/>
      <c r="V110" s="255"/>
      <c r="W110" s="254"/>
      <c r="X110" s="256"/>
      <c r="Y110" s="256"/>
      <c r="Z110" s="256"/>
      <c r="AA110" s="256"/>
      <c r="AB110" s="256"/>
      <c r="AC110" s="256"/>
      <c r="AD110" s="256"/>
      <c r="AE110" s="256"/>
      <c r="AF110" s="256"/>
      <c r="AG110" s="256"/>
      <c r="AH110" s="256"/>
      <c r="AI110" s="256"/>
      <c r="AJ110" s="256"/>
      <c r="AK110" s="256"/>
      <c r="AL110" s="256"/>
    </row>
    <row r="111" spans="1:38" s="253" customFormat="1" ht="15" customHeight="1" x14ac:dyDescent="0.2">
      <c r="A111" s="268"/>
      <c r="B111" s="269"/>
      <c r="C111" s="269"/>
      <c r="D111" s="122"/>
      <c r="E111" s="122"/>
      <c r="F111" s="122"/>
      <c r="G111" s="122"/>
      <c r="H111" s="122"/>
      <c r="I111" s="122"/>
      <c r="J111" s="122"/>
      <c r="K111" s="122"/>
      <c r="L111" s="122"/>
      <c r="M111" s="122"/>
      <c r="N111" s="122"/>
      <c r="O111" s="122"/>
      <c r="P111" s="122"/>
      <c r="Q111" s="122"/>
      <c r="R111" s="122"/>
      <c r="S111" s="122"/>
      <c r="T111" s="256"/>
      <c r="U111" s="256"/>
      <c r="V111" s="255"/>
      <c r="W111" s="256"/>
      <c r="X111" s="256"/>
      <c r="Y111" s="256"/>
      <c r="Z111" s="256"/>
      <c r="AA111" s="256"/>
      <c r="AB111" s="256"/>
      <c r="AC111" s="256"/>
      <c r="AD111" s="256"/>
      <c r="AE111" s="256"/>
      <c r="AF111" s="256"/>
      <c r="AG111" s="256"/>
      <c r="AH111" s="256"/>
      <c r="AI111" s="256"/>
      <c r="AJ111" s="256"/>
      <c r="AK111" s="256"/>
      <c r="AL111" s="256"/>
    </row>
    <row r="112" spans="1:38" s="253" customFormat="1" ht="19.899999999999999" customHeight="1" x14ac:dyDescent="0.2">
      <c r="A112" s="268"/>
      <c r="B112" s="269"/>
      <c r="C112" s="269"/>
      <c r="E112" s="122"/>
      <c r="F112" s="122"/>
      <c r="G112" s="122"/>
      <c r="H112" s="122"/>
      <c r="I112" s="122"/>
      <c r="J112" s="122"/>
      <c r="K112" s="122"/>
      <c r="L112" s="122"/>
      <c r="M112" s="122"/>
      <c r="N112" s="122"/>
      <c r="O112" s="122"/>
      <c r="P112" s="122"/>
      <c r="Q112" s="122"/>
      <c r="R112" s="122"/>
      <c r="S112" s="122"/>
    </row>
    <row r="113" spans="1:19" s="253" customFormat="1" ht="19.899999999999999" customHeight="1" x14ac:dyDescent="0.2">
      <c r="A113" s="261" t="s">
        <v>387</v>
      </c>
      <c r="B113" s="269"/>
      <c r="C113" s="269"/>
      <c r="E113" s="122"/>
      <c r="F113" s="122"/>
      <c r="G113" s="122"/>
      <c r="H113" s="122"/>
      <c r="I113" s="122"/>
      <c r="J113" s="122"/>
      <c r="K113" s="122"/>
      <c r="L113" s="122"/>
      <c r="M113" s="122"/>
      <c r="N113" s="122"/>
      <c r="O113" s="122"/>
      <c r="P113" s="122"/>
      <c r="Q113" s="122"/>
      <c r="R113" s="122"/>
      <c r="S113" s="122"/>
    </row>
    <row r="114" spans="1:19" ht="24.75" customHeight="1" x14ac:dyDescent="0.2">
      <c r="A114" s="265"/>
      <c r="B114" s="262"/>
      <c r="C114" s="262"/>
      <c r="M114" s="122"/>
      <c r="N114" s="122"/>
      <c r="O114" s="122"/>
    </row>
  </sheetData>
  <mergeCells count="74">
    <mergeCell ref="AL78:AL79"/>
    <mergeCell ref="D38:T38"/>
    <mergeCell ref="Z78:Z79"/>
    <mergeCell ref="AA78:AA79"/>
    <mergeCell ref="AB78:AI78"/>
    <mergeCell ref="AJ78:AJ79"/>
    <mergeCell ref="AK78:AK79"/>
    <mergeCell ref="AL39:AL40"/>
    <mergeCell ref="E76:Q76"/>
    <mergeCell ref="D78:D79"/>
    <mergeCell ref="E78:E79"/>
    <mergeCell ref="F78:F79"/>
    <mergeCell ref="G78:G79"/>
    <mergeCell ref="H78:H79"/>
    <mergeCell ref="I78:I79"/>
    <mergeCell ref="J78:Q78"/>
    <mergeCell ref="R78:R79"/>
    <mergeCell ref="S78:S79"/>
    <mergeCell ref="T78:T79"/>
    <mergeCell ref="V78:V79"/>
    <mergeCell ref="W78:W79"/>
    <mergeCell ref="X78:X79"/>
    <mergeCell ref="Y78:Y79"/>
    <mergeCell ref="Z39:Z40"/>
    <mergeCell ref="AA39:AA40"/>
    <mergeCell ref="AB39:AI39"/>
    <mergeCell ref="AJ39:AJ40"/>
    <mergeCell ref="AK39:AK40"/>
    <mergeCell ref="T39:T40"/>
    <mergeCell ref="V39:V40"/>
    <mergeCell ref="W39:W40"/>
    <mergeCell ref="X39:X40"/>
    <mergeCell ref="Y39:Y40"/>
    <mergeCell ref="H39:H40"/>
    <mergeCell ref="I39:I40"/>
    <mergeCell ref="J39:Q39"/>
    <mergeCell ref="R39:R40"/>
    <mergeCell ref="S39:S40"/>
    <mergeCell ref="D1:L1"/>
    <mergeCell ref="D2:L2"/>
    <mergeCell ref="D3:L3"/>
    <mergeCell ref="E4:K4"/>
    <mergeCell ref="E5:L5"/>
    <mergeCell ref="B9:B11"/>
    <mergeCell ref="C9:C11"/>
    <mergeCell ref="D9:E11"/>
    <mergeCell ref="F9:F11"/>
    <mergeCell ref="E6:L6"/>
    <mergeCell ref="G29:H29"/>
    <mergeCell ref="J29:K29"/>
    <mergeCell ref="E7:L7"/>
    <mergeCell ref="E8:L8"/>
    <mergeCell ref="G9:I9"/>
    <mergeCell ref="J9:L9"/>
    <mergeCell ref="G10:H10"/>
    <mergeCell ref="I10:I11"/>
    <mergeCell ref="J10:K10"/>
    <mergeCell ref="L10:L11"/>
    <mergeCell ref="E28:F28"/>
    <mergeCell ref="E29:F29"/>
    <mergeCell ref="D36:E37"/>
    <mergeCell ref="H36:J36"/>
    <mergeCell ref="H37:J37"/>
    <mergeCell ref="F36:F37"/>
    <mergeCell ref="D39:D40"/>
    <mergeCell ref="E39:E40"/>
    <mergeCell ref="F39:F40"/>
    <mergeCell ref="G39:G40"/>
    <mergeCell ref="M9:M11"/>
    <mergeCell ref="D32:AL32"/>
    <mergeCell ref="D33:T33"/>
    <mergeCell ref="V33:AL33"/>
    <mergeCell ref="D34:T34"/>
    <mergeCell ref="V34:AL34"/>
  </mergeCells>
  <dataValidations count="3">
    <dataValidation allowBlank="1" showErrorMessage="1" promptTitle="Atenção" sqref="E13:H27 J13:K27" xr:uid="{FC0014DC-FAD3-40E9-BA57-766FC02F2D4C}"/>
    <dataValidation allowBlank="1" showInputMessage="1" showErrorMessage="1" promptTitle="Atenção" prompt="Esta célula contém fórmulas e é preenchida automaticamente." sqref="J28:K28 G28:H28 P9 P10:Q10 A7:C7 L13:M27 B13:C27 I13:I27 E7:E8 AA105 I105:I108 R105:S108 AK105 R76:S77 AK76:AK77 AA76:AA77 D38" xr:uid="{B7827B68-A986-4DCD-AB84-21A24A0FBE81}"/>
    <dataValidation allowBlank="1" showInputMessage="1" showErrorMessage="1" promptTitle="Atenção" prompt="Esta célula contém fórmulas e pode ser preenchida automaticamente. Em qualquer cópia, tem de ser introduzido manualmente." sqref="D34 V34:V38 V78:W78 E39 V39:W39 E78" xr:uid="{70A4E1DC-BDCF-40AF-AE96-F038E4137DE4}"/>
  </dataValidations>
  <printOptions horizontalCentered="1"/>
  <pageMargins left="0.15748031496062992" right="0.15748031496062992" top="0.59055118110236227" bottom="0.59055118110236227" header="0" footer="0"/>
  <pageSetup paperSize="9" scale="85" fitToWidth="0" fitToHeight="0" orientation="landscape" r:id="rId1"/>
  <headerFooter alignWithMargins="0">
    <oddFooter>&amp;L&amp;8Versão para verificação na AAGQ/Reitoria da ULisboa&amp;C&amp;8&amp;D&amp;R&amp;8&amp;A</oddFooter>
  </headerFooter>
  <tableParts count="1">
    <tablePart r:id="rId2"/>
  </tablePart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Folhas de Cálculo</vt:lpstr>
      </vt:variant>
      <vt:variant>
        <vt:i4>16</vt:i4>
      </vt:variant>
      <vt:variant>
        <vt:lpstr>Intervalos com Nome</vt:lpstr>
      </vt:variant>
      <vt:variant>
        <vt:i4>13</vt:i4>
      </vt:variant>
    </vt:vector>
  </HeadingPairs>
  <TitlesOfParts>
    <vt:vector size="29" baseType="lpstr">
      <vt:lpstr>Instruções</vt:lpstr>
      <vt:lpstr>SIMGES</vt:lpstr>
      <vt:lpstr>Form_A</vt:lpstr>
      <vt:lpstr>Form_B</vt:lpstr>
      <vt:lpstr>Percurso_Geral</vt:lpstr>
      <vt:lpstr>Percurso_1</vt:lpstr>
      <vt:lpstr>Percurso_2</vt:lpstr>
      <vt:lpstr>Percurso_3</vt:lpstr>
      <vt:lpstr>Percurso_4</vt:lpstr>
      <vt:lpstr>Percurso_5</vt:lpstr>
      <vt:lpstr>Percurso_6</vt:lpstr>
      <vt:lpstr>Percurso_7</vt:lpstr>
      <vt:lpstr>Percurso_8</vt:lpstr>
      <vt:lpstr>Percurso_9</vt:lpstr>
      <vt:lpstr>Valores</vt:lpstr>
      <vt:lpstr>DR</vt:lpstr>
      <vt:lpstr>Form_A!Área_de_Impressão</vt:lpstr>
      <vt:lpstr>Form_B!Área_de_Impressão</vt:lpstr>
      <vt:lpstr>Percurso_1!Área_de_Impressão</vt:lpstr>
      <vt:lpstr>Percurso_2!Área_de_Impressão</vt:lpstr>
      <vt:lpstr>Percurso_3!Área_de_Impressão</vt:lpstr>
      <vt:lpstr>Percurso_4!Área_de_Impressão</vt:lpstr>
      <vt:lpstr>Percurso_5!Área_de_Impressão</vt:lpstr>
      <vt:lpstr>Percurso_6!Área_de_Impressão</vt:lpstr>
      <vt:lpstr>Percurso_7!Área_de_Impressão</vt:lpstr>
      <vt:lpstr>Percurso_8!Área_de_Impressão</vt:lpstr>
      <vt:lpstr>Percurso_9!Área_de_Impressão</vt:lpstr>
      <vt:lpstr>Percurso_Geral!Área_de_Impressão</vt:lpstr>
      <vt:lpstr>SIMGES!OLE_LINK1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TMendes</dc:creator>
  <cp:lastModifiedBy>Clarisse Da Luz Saldanha De Vasconcelos</cp:lastModifiedBy>
  <cp:lastPrinted>2024-12-09T11:47:56Z</cp:lastPrinted>
  <dcterms:created xsi:type="dcterms:W3CDTF">2006-08-14T13:24:52Z</dcterms:created>
  <dcterms:modified xsi:type="dcterms:W3CDTF">2025-05-06T14:05:17Z</dcterms:modified>
</cp:coreProperties>
</file>